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ASKER_3_XP\1d_t3_xp\webs\paraglide\lfsd\xls\"/>
    </mc:Choice>
  </mc:AlternateContent>
  <xr:revisionPtr revIDLastSave="0" documentId="13_ncr:1_{627BE19C-D405-4295-A3B9-B35C296C0F34}" xr6:coauthVersionLast="45" xr6:coauthVersionMax="45" xr10:uidLastSave="{00000000-0000-0000-0000-000000000000}"/>
  <bookViews>
    <workbookView xWindow="-28770" yWindow="-4185" windowWidth="28755" windowHeight="16170" activeTab="1" xr2:uid="{00000000-000D-0000-FFFF-FFFF00000000}"/>
  </bookViews>
  <sheets>
    <sheet name="LFSD" sheetId="18" r:id="rId1"/>
    <sheet name="Scratch Pad" sheetId="29" r:id="rId2"/>
    <sheet name="Graph" sheetId="15" r:id="rId3"/>
  </sheets>
  <definedNames>
    <definedName name="_xlnm.Print_Area" localSheetId="0">LFSD!$A$1:$G$8</definedName>
    <definedName name="_xlnm.Print_Area" localSheetId="1">'Scratch Pad'!$A$1:$G$8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8" l="1"/>
  <c r="I20" i="29" l="1"/>
  <c r="I19" i="29"/>
  <c r="I18" i="29"/>
  <c r="J18" i="29" s="1"/>
  <c r="E18" i="29" s="1"/>
  <c r="I17" i="29"/>
  <c r="I16" i="29"/>
  <c r="I15" i="29"/>
  <c r="I14" i="29"/>
  <c r="I13" i="29"/>
  <c r="I12" i="29"/>
  <c r="I11" i="29"/>
  <c r="I10" i="29"/>
  <c r="J10" i="29" s="1"/>
  <c r="E10" i="29" s="1"/>
  <c r="I9" i="29"/>
  <c r="I8" i="29"/>
  <c r="I5" i="29"/>
  <c r="J12" i="29" s="1"/>
  <c r="E12" i="29" s="1"/>
  <c r="J14" i="29" l="1"/>
  <c r="E14" i="29" s="1"/>
  <c r="J15" i="29"/>
  <c r="E15" i="29" s="1"/>
  <c r="M15" i="29" s="1"/>
  <c r="J9" i="29"/>
  <c r="E9" i="29" s="1"/>
  <c r="G9" i="29" s="1"/>
  <c r="J17" i="29"/>
  <c r="E17" i="29" s="1"/>
  <c r="F17" i="29" s="1"/>
  <c r="J13" i="29"/>
  <c r="E13" i="29" s="1"/>
  <c r="J20" i="29"/>
  <c r="E20" i="29" s="1"/>
  <c r="N20" i="29" s="1"/>
  <c r="K12" i="29"/>
  <c r="P12" i="29"/>
  <c r="G12" i="29"/>
  <c r="O12" i="29"/>
  <c r="F12" i="29"/>
  <c r="M12" i="29"/>
  <c r="L12" i="29"/>
  <c r="N12" i="29"/>
  <c r="F15" i="29"/>
  <c r="K15" i="29"/>
  <c r="N15" i="29"/>
  <c r="P15" i="29"/>
  <c r="G15" i="29"/>
  <c r="L17" i="29"/>
  <c r="O17" i="29"/>
  <c r="K17" i="29"/>
  <c r="P17" i="29"/>
  <c r="G17" i="29"/>
  <c r="N17" i="29"/>
  <c r="M17" i="29"/>
  <c r="K18" i="29"/>
  <c r="P18" i="29"/>
  <c r="G18" i="29"/>
  <c r="M18" i="29"/>
  <c r="O18" i="29"/>
  <c r="F18" i="29"/>
  <c r="N18" i="29"/>
  <c r="L18" i="29"/>
  <c r="N9" i="29"/>
  <c r="O9" i="29"/>
  <c r="G10" i="29"/>
  <c r="N10" i="29"/>
  <c r="M10" i="29"/>
  <c r="P10" i="29"/>
  <c r="L10" i="29"/>
  <c r="O10" i="29"/>
  <c r="F10" i="29"/>
  <c r="K10" i="29"/>
  <c r="M14" i="29"/>
  <c r="G14" i="29"/>
  <c r="F14" i="29"/>
  <c r="L14" i="29"/>
  <c r="O14" i="29"/>
  <c r="N14" i="29"/>
  <c r="K14" i="29"/>
  <c r="P14" i="29"/>
  <c r="K20" i="29"/>
  <c r="O20" i="29"/>
  <c r="M20" i="29"/>
  <c r="J16" i="29"/>
  <c r="E16" i="29" s="1"/>
  <c r="J8" i="29"/>
  <c r="E8" i="29" s="1"/>
  <c r="J19" i="29"/>
  <c r="E19" i="29" s="1"/>
  <c r="J11" i="29"/>
  <c r="E11" i="29" s="1"/>
  <c r="I5" i="18"/>
  <c r="J9" i="18" s="1"/>
  <c r="I373" i="15"/>
  <c r="I5" i="15"/>
  <c r="I372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J22" i="15" s="1"/>
  <c r="I23" i="15"/>
  <c r="J23" i="15" s="1"/>
  <c r="I24" i="15"/>
  <c r="I25" i="15"/>
  <c r="I26" i="15"/>
  <c r="I27" i="15"/>
  <c r="I28" i="15"/>
  <c r="I29" i="15"/>
  <c r="J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J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J65" i="15" s="1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I89" i="15"/>
  <c r="I90" i="15"/>
  <c r="I91" i="15"/>
  <c r="I92" i="15"/>
  <c r="I93" i="15"/>
  <c r="I94" i="15"/>
  <c r="I95" i="15"/>
  <c r="I96" i="15"/>
  <c r="I97" i="15"/>
  <c r="I98" i="15"/>
  <c r="I99" i="15"/>
  <c r="I100" i="15"/>
  <c r="I101" i="15"/>
  <c r="I102" i="15"/>
  <c r="I103" i="15"/>
  <c r="J103" i="15" s="1"/>
  <c r="I104" i="15"/>
  <c r="I105" i="15"/>
  <c r="I106" i="15"/>
  <c r="I107" i="15"/>
  <c r="I108" i="15"/>
  <c r="I109" i="15"/>
  <c r="I110" i="15"/>
  <c r="J110" i="15" s="1"/>
  <c r="I111" i="15"/>
  <c r="I112" i="15"/>
  <c r="I113" i="15"/>
  <c r="I114" i="15"/>
  <c r="J114" i="15" s="1"/>
  <c r="I115" i="15"/>
  <c r="I116" i="15"/>
  <c r="I117" i="15"/>
  <c r="I118" i="15"/>
  <c r="I119" i="15"/>
  <c r="I120" i="15"/>
  <c r="I121" i="15"/>
  <c r="J121" i="15" s="1"/>
  <c r="I122" i="15"/>
  <c r="I123" i="15"/>
  <c r="I124" i="15"/>
  <c r="I125" i="15"/>
  <c r="I126" i="15"/>
  <c r="I127" i="15"/>
  <c r="I128" i="15"/>
  <c r="I129" i="15"/>
  <c r="I130" i="15"/>
  <c r="I131" i="15"/>
  <c r="I132" i="15"/>
  <c r="I133" i="15"/>
  <c r="I134" i="15"/>
  <c r="I135" i="15"/>
  <c r="I136" i="15"/>
  <c r="I137" i="15"/>
  <c r="I138" i="15"/>
  <c r="I139" i="15"/>
  <c r="I140" i="15"/>
  <c r="I141" i="15"/>
  <c r="J141" i="15" s="1"/>
  <c r="I142" i="15"/>
  <c r="I143" i="15"/>
  <c r="I144" i="15"/>
  <c r="I145" i="15"/>
  <c r="I146" i="15"/>
  <c r="I147" i="15"/>
  <c r="I148" i="15"/>
  <c r="I149" i="15"/>
  <c r="I150" i="15"/>
  <c r="I151" i="15"/>
  <c r="I152" i="15"/>
  <c r="I153" i="15"/>
  <c r="I154" i="15"/>
  <c r="I155" i="15"/>
  <c r="I156" i="15"/>
  <c r="I157" i="15"/>
  <c r="I158" i="15"/>
  <c r="I159" i="15"/>
  <c r="I160" i="15"/>
  <c r="I161" i="15"/>
  <c r="I162" i="15"/>
  <c r="I163" i="15"/>
  <c r="I164" i="15"/>
  <c r="I165" i="15"/>
  <c r="I166" i="15"/>
  <c r="I167" i="15"/>
  <c r="I168" i="15"/>
  <c r="I169" i="15"/>
  <c r="I170" i="15"/>
  <c r="J170" i="15" s="1"/>
  <c r="I171" i="15"/>
  <c r="I172" i="15"/>
  <c r="I173" i="15"/>
  <c r="I174" i="15"/>
  <c r="I175" i="15"/>
  <c r="I176" i="15"/>
  <c r="I177" i="15"/>
  <c r="I178" i="15"/>
  <c r="I179" i="15"/>
  <c r="I180" i="15"/>
  <c r="I181" i="15"/>
  <c r="I182" i="15"/>
  <c r="I183" i="15"/>
  <c r="I184" i="15"/>
  <c r="I185" i="15"/>
  <c r="I186" i="15"/>
  <c r="I187" i="15"/>
  <c r="I188" i="15"/>
  <c r="I189" i="15"/>
  <c r="J189" i="15" s="1"/>
  <c r="I190" i="15"/>
  <c r="I191" i="15"/>
  <c r="I192" i="15"/>
  <c r="I193" i="15"/>
  <c r="I194" i="15"/>
  <c r="I195" i="15"/>
  <c r="I196" i="15"/>
  <c r="I197" i="15"/>
  <c r="I198" i="15"/>
  <c r="I199" i="15"/>
  <c r="I200" i="15"/>
  <c r="I201" i="15"/>
  <c r="I202" i="15"/>
  <c r="J202" i="15" s="1"/>
  <c r="I203" i="15"/>
  <c r="I204" i="15"/>
  <c r="I205" i="15"/>
  <c r="I206" i="15"/>
  <c r="I207" i="15"/>
  <c r="I208" i="15"/>
  <c r="I209" i="15"/>
  <c r="I210" i="15"/>
  <c r="I211" i="15"/>
  <c r="I212" i="15"/>
  <c r="I213" i="15"/>
  <c r="I214" i="15"/>
  <c r="I215" i="15"/>
  <c r="I216" i="15"/>
  <c r="I217" i="15"/>
  <c r="I218" i="15"/>
  <c r="I219" i="15"/>
  <c r="I220" i="15"/>
  <c r="I221" i="15"/>
  <c r="I222" i="15"/>
  <c r="I223" i="15"/>
  <c r="I224" i="15"/>
  <c r="I225" i="15"/>
  <c r="I226" i="15"/>
  <c r="I227" i="15"/>
  <c r="I228" i="15"/>
  <c r="I229" i="15"/>
  <c r="I230" i="15"/>
  <c r="I231" i="15"/>
  <c r="I232" i="15"/>
  <c r="J232" i="15" s="1"/>
  <c r="I233" i="15"/>
  <c r="I234" i="15"/>
  <c r="I235" i="15"/>
  <c r="I236" i="15"/>
  <c r="I237" i="15"/>
  <c r="I238" i="15"/>
  <c r="I239" i="15"/>
  <c r="I240" i="15"/>
  <c r="I241" i="15"/>
  <c r="I242" i="15"/>
  <c r="I243" i="15"/>
  <c r="I244" i="15"/>
  <c r="I245" i="15"/>
  <c r="I246" i="15"/>
  <c r="I247" i="15"/>
  <c r="I248" i="15"/>
  <c r="I249" i="15"/>
  <c r="J249" i="15" s="1"/>
  <c r="I250" i="15"/>
  <c r="I251" i="15"/>
  <c r="I252" i="15"/>
  <c r="I253" i="15"/>
  <c r="I254" i="15"/>
  <c r="I255" i="15"/>
  <c r="I256" i="15"/>
  <c r="I257" i="15"/>
  <c r="I258" i="15"/>
  <c r="I259" i="15"/>
  <c r="I260" i="15"/>
  <c r="I261" i="15"/>
  <c r="I262" i="15"/>
  <c r="I263" i="15"/>
  <c r="I264" i="15"/>
  <c r="I265" i="15"/>
  <c r="I266" i="15"/>
  <c r="J266" i="15" s="1"/>
  <c r="I267" i="15"/>
  <c r="I268" i="15"/>
  <c r="I269" i="15"/>
  <c r="I270" i="15"/>
  <c r="I271" i="15"/>
  <c r="I272" i="15"/>
  <c r="I273" i="15"/>
  <c r="I274" i="15"/>
  <c r="I275" i="15"/>
  <c r="I276" i="15"/>
  <c r="I277" i="15"/>
  <c r="I278" i="15"/>
  <c r="I279" i="15"/>
  <c r="I280" i="15"/>
  <c r="I281" i="15"/>
  <c r="I282" i="15"/>
  <c r="I283" i="15"/>
  <c r="I284" i="15"/>
  <c r="I285" i="15"/>
  <c r="J285" i="15" s="1"/>
  <c r="I286" i="15"/>
  <c r="I287" i="15"/>
  <c r="I288" i="15"/>
  <c r="I289" i="15"/>
  <c r="I290" i="15"/>
  <c r="I291" i="15"/>
  <c r="I292" i="15"/>
  <c r="I293" i="15"/>
  <c r="I294" i="15"/>
  <c r="I295" i="15"/>
  <c r="J295" i="15" s="1"/>
  <c r="I296" i="15"/>
  <c r="I297" i="15"/>
  <c r="I298" i="15"/>
  <c r="I299" i="15"/>
  <c r="J299" i="15" s="1"/>
  <c r="I300" i="15"/>
  <c r="I301" i="15"/>
  <c r="I302" i="15"/>
  <c r="I303" i="15"/>
  <c r="I304" i="15"/>
  <c r="I305" i="15"/>
  <c r="I306" i="15"/>
  <c r="I307" i="15"/>
  <c r="I308" i="15"/>
  <c r="I309" i="15"/>
  <c r="I310" i="15"/>
  <c r="I311" i="15"/>
  <c r="I312" i="15"/>
  <c r="I313" i="15"/>
  <c r="I314" i="15"/>
  <c r="I315" i="15"/>
  <c r="I316" i="15"/>
  <c r="I317" i="15"/>
  <c r="I318" i="15"/>
  <c r="J318" i="15" s="1"/>
  <c r="I319" i="15"/>
  <c r="I320" i="15"/>
  <c r="I321" i="15"/>
  <c r="I322" i="15"/>
  <c r="I323" i="15"/>
  <c r="I324" i="15"/>
  <c r="I325" i="15"/>
  <c r="I326" i="15"/>
  <c r="I327" i="15"/>
  <c r="I328" i="15"/>
  <c r="I329" i="15"/>
  <c r="I330" i="15"/>
  <c r="I331" i="15"/>
  <c r="J331" i="15" s="1"/>
  <c r="I332" i="15"/>
  <c r="I333" i="15"/>
  <c r="I334" i="15"/>
  <c r="I335" i="15"/>
  <c r="J335" i="15" s="1"/>
  <c r="I336" i="15"/>
  <c r="I337" i="15"/>
  <c r="I338" i="15"/>
  <c r="I339" i="15"/>
  <c r="J339" i="15" s="1"/>
  <c r="I340" i="15"/>
  <c r="I341" i="15"/>
  <c r="I342" i="15"/>
  <c r="I343" i="15"/>
  <c r="I344" i="15"/>
  <c r="I345" i="15"/>
  <c r="I346" i="15"/>
  <c r="I347" i="15"/>
  <c r="I348" i="15"/>
  <c r="I349" i="15"/>
  <c r="I350" i="15"/>
  <c r="I351" i="15"/>
  <c r="I352" i="15"/>
  <c r="I353" i="15"/>
  <c r="J353" i="15" s="1"/>
  <c r="I354" i="15"/>
  <c r="I355" i="15"/>
  <c r="I356" i="15"/>
  <c r="I357" i="15"/>
  <c r="I358" i="15"/>
  <c r="I359" i="15"/>
  <c r="I360" i="15"/>
  <c r="I361" i="15"/>
  <c r="J361" i="15" s="1"/>
  <c r="I362" i="15"/>
  <c r="I363" i="15"/>
  <c r="I364" i="15"/>
  <c r="I365" i="15"/>
  <c r="I366" i="15"/>
  <c r="I367" i="15"/>
  <c r="I368" i="15"/>
  <c r="I369" i="15"/>
  <c r="J369" i="15" s="1"/>
  <c r="I370" i="15"/>
  <c r="I371" i="15"/>
  <c r="I8" i="15"/>
  <c r="I8" i="18"/>
  <c r="E114" i="15" l="1"/>
  <c r="E308" i="15"/>
  <c r="E13" i="15"/>
  <c r="L13" i="15" s="1"/>
  <c r="E275" i="15"/>
  <c r="E229" i="15"/>
  <c r="L229" i="15" s="1"/>
  <c r="E329" i="15"/>
  <c r="L329" i="15" s="1"/>
  <c r="N329" i="15" s="1"/>
  <c r="P329" i="15" s="1"/>
  <c r="F329" i="15" s="1"/>
  <c r="G329" i="15" s="1"/>
  <c r="E173" i="15"/>
  <c r="L173" i="15" s="1"/>
  <c r="N173" i="15" s="1"/>
  <c r="P173" i="15" s="1"/>
  <c r="E149" i="15"/>
  <c r="E93" i="15"/>
  <c r="E352" i="15"/>
  <c r="E336" i="15"/>
  <c r="E328" i="15"/>
  <c r="K328" i="15" s="1"/>
  <c r="E273" i="15"/>
  <c r="E219" i="15"/>
  <c r="K219" i="15" s="1"/>
  <c r="E164" i="15"/>
  <c r="L164" i="15" s="1"/>
  <c r="N164" i="15" s="1"/>
  <c r="P164" i="15" s="1"/>
  <c r="E156" i="15"/>
  <c r="E148" i="15"/>
  <c r="E85" i="15"/>
  <c r="E10" i="15"/>
  <c r="L10" i="15" s="1"/>
  <c r="E20" i="15"/>
  <c r="E197" i="15"/>
  <c r="E218" i="15"/>
  <c r="E155" i="15"/>
  <c r="L155" i="15" s="1"/>
  <c r="N155" i="15" s="1"/>
  <c r="P155" i="15" s="1"/>
  <c r="E124" i="15"/>
  <c r="L124" i="15" s="1"/>
  <c r="N124" i="15" s="1"/>
  <c r="E77" i="15"/>
  <c r="K77" i="15" s="1"/>
  <c r="E17" i="15"/>
  <c r="E225" i="15"/>
  <c r="K225" i="15" s="1"/>
  <c r="M225" i="15" s="1"/>
  <c r="O225" i="15" s="1"/>
  <c r="E154" i="15"/>
  <c r="E146" i="15"/>
  <c r="L146" i="15" s="1"/>
  <c r="N146" i="15" s="1"/>
  <c r="P146" i="15" s="1"/>
  <c r="E123" i="15"/>
  <c r="K123" i="15" s="1"/>
  <c r="M123" i="15" s="1"/>
  <c r="E53" i="15"/>
  <c r="K53" i="15" s="1"/>
  <c r="E45" i="15"/>
  <c r="L45" i="15" s="1"/>
  <c r="N45" i="15" s="1"/>
  <c r="E371" i="15"/>
  <c r="E300" i="15"/>
  <c r="E175" i="15"/>
  <c r="E251" i="15"/>
  <c r="K251" i="15" s="1"/>
  <c r="E80" i="15"/>
  <c r="L80" i="15" s="1"/>
  <c r="N80" i="15" s="1"/>
  <c r="P80" i="15" s="1"/>
  <c r="E211" i="15"/>
  <c r="K211" i="15" s="1"/>
  <c r="E326" i="15"/>
  <c r="L326" i="15" s="1"/>
  <c r="N326" i="15" s="1"/>
  <c r="P326" i="15" s="1"/>
  <c r="F326" i="15" s="1"/>
  <c r="G326" i="15" s="1"/>
  <c r="E193" i="15"/>
  <c r="K193" i="15" s="1"/>
  <c r="M193" i="15" s="1"/>
  <c r="O193" i="15" s="1"/>
  <c r="E177" i="15"/>
  <c r="E137" i="15"/>
  <c r="K137" i="15" s="1"/>
  <c r="M137" i="15" s="1"/>
  <c r="O137" i="15" s="1"/>
  <c r="F137" i="15" s="1"/>
  <c r="G137" i="15" s="1"/>
  <c r="E29" i="15"/>
  <c r="L29" i="15" s="1"/>
  <c r="N29" i="15" s="1"/>
  <c r="E22" i="15"/>
  <c r="K22" i="15" s="1"/>
  <c r="M22" i="15" s="1"/>
  <c r="O22" i="15" s="1"/>
  <c r="F22" i="15" s="1"/>
  <c r="G22" i="15" s="1"/>
  <c r="J343" i="15"/>
  <c r="E109" i="15"/>
  <c r="E87" i="15"/>
  <c r="E343" i="15"/>
  <c r="E327" i="15"/>
  <c r="E319" i="15"/>
  <c r="E279" i="15"/>
  <c r="E263" i="15"/>
  <c r="K263" i="15" s="1"/>
  <c r="M263" i="15" s="1"/>
  <c r="O263" i="15" s="1"/>
  <c r="E317" i="15"/>
  <c r="L317" i="15" s="1"/>
  <c r="N317" i="15" s="1"/>
  <c r="P317" i="15" s="1"/>
  <c r="F317" i="15" s="1"/>
  <c r="G317" i="15" s="1"/>
  <c r="E348" i="15"/>
  <c r="K348" i="15" s="1"/>
  <c r="E324" i="15"/>
  <c r="L324" i="15" s="1"/>
  <c r="N324" i="15" s="1"/>
  <c r="P324" i="15" s="1"/>
  <c r="F324" i="15" s="1"/>
  <c r="G324" i="15" s="1"/>
  <c r="E277" i="15"/>
  <c r="L277" i="15" s="1"/>
  <c r="N277" i="15" s="1"/>
  <c r="P277" i="15" s="1"/>
  <c r="F277" i="15" s="1"/>
  <c r="G277" i="15" s="1"/>
  <c r="E88" i="15"/>
  <c r="E74" i="15"/>
  <c r="K74" i="15" s="1"/>
  <c r="M74" i="15" s="1"/>
  <c r="O74" i="15" s="1"/>
  <c r="F74" i="15" s="1"/>
  <c r="G74" i="15" s="1"/>
  <c r="J43" i="15"/>
  <c r="E35" i="15"/>
  <c r="L35" i="15" s="1"/>
  <c r="N35" i="15" s="1"/>
  <c r="P35" i="15" s="1"/>
  <c r="P9" i="29"/>
  <c r="L20" i="29"/>
  <c r="L9" i="29"/>
  <c r="O15" i="29"/>
  <c r="P20" i="29"/>
  <c r="K9" i="29"/>
  <c r="F20" i="29"/>
  <c r="M9" i="29"/>
  <c r="L15" i="29"/>
  <c r="G20" i="29"/>
  <c r="F9" i="29"/>
  <c r="J8" i="18"/>
  <c r="E9" i="18"/>
  <c r="E8" i="18"/>
  <c r="N11" i="29"/>
  <c r="M11" i="29"/>
  <c r="P11" i="29"/>
  <c r="F11" i="29"/>
  <c r="K11" i="29"/>
  <c r="G11" i="29"/>
  <c r="O11" i="29"/>
  <c r="L11" i="29"/>
  <c r="N19" i="29"/>
  <c r="K19" i="29"/>
  <c r="G19" i="29"/>
  <c r="O19" i="29"/>
  <c r="M19" i="29"/>
  <c r="P19" i="29"/>
  <c r="L19" i="29"/>
  <c r="F19" i="29"/>
  <c r="O8" i="29"/>
  <c r="F8" i="29"/>
  <c r="N8" i="29"/>
  <c r="K8" i="29"/>
  <c r="P8" i="29"/>
  <c r="G8" i="29"/>
  <c r="L8" i="29"/>
  <c r="M8" i="29"/>
  <c r="P13" i="29"/>
  <c r="G13" i="29"/>
  <c r="O13" i="29"/>
  <c r="L13" i="29"/>
  <c r="F13" i="29"/>
  <c r="M13" i="29"/>
  <c r="K13" i="29"/>
  <c r="N13" i="29"/>
  <c r="O16" i="29"/>
  <c r="F16" i="29"/>
  <c r="L16" i="29"/>
  <c r="P16" i="29"/>
  <c r="N16" i="29"/>
  <c r="K16" i="29"/>
  <c r="G16" i="29"/>
  <c r="M16" i="29"/>
  <c r="J352" i="15"/>
  <c r="J309" i="15"/>
  <c r="J298" i="15"/>
  <c r="J138" i="15"/>
  <c r="E138" i="15" s="1"/>
  <c r="L138" i="15" s="1"/>
  <c r="N138" i="15" s="1"/>
  <c r="P138" i="15" s="1"/>
  <c r="J107" i="15"/>
  <c r="E107" i="15" s="1"/>
  <c r="J48" i="15"/>
  <c r="E48" i="15" s="1"/>
  <c r="L48" i="15" s="1"/>
  <c r="N48" i="15" s="1"/>
  <c r="P48" i="15" s="1"/>
  <c r="J363" i="15"/>
  <c r="E363" i="15" s="1"/>
  <c r="J349" i="15"/>
  <c r="J355" i="15"/>
  <c r="E335" i="15"/>
  <c r="J41" i="15"/>
  <c r="J368" i="15"/>
  <c r="E368" i="15" s="1"/>
  <c r="E355" i="15"/>
  <c r="L355" i="15" s="1"/>
  <c r="J148" i="15"/>
  <c r="E141" i="15"/>
  <c r="L141" i="15" s="1"/>
  <c r="N141" i="15" s="1"/>
  <c r="J129" i="15"/>
  <c r="E129" i="15" s="1"/>
  <c r="J360" i="15"/>
  <c r="E360" i="15" s="1"/>
  <c r="E285" i="15"/>
  <c r="L285" i="15" s="1"/>
  <c r="J152" i="15"/>
  <c r="E152" i="15" s="1"/>
  <c r="E309" i="15"/>
  <c r="K309" i="15" s="1"/>
  <c r="M309" i="15" s="1"/>
  <c r="E339" i="15"/>
  <c r="L339" i="15" s="1"/>
  <c r="N339" i="15" s="1"/>
  <c r="P339" i="15" s="1"/>
  <c r="F339" i="15" s="1"/>
  <c r="G339" i="15" s="1"/>
  <c r="J272" i="15"/>
  <c r="E272" i="15" s="1"/>
  <c r="L272" i="15" s="1"/>
  <c r="N272" i="15" s="1"/>
  <c r="P272" i="15" s="1"/>
  <c r="F272" i="15" s="1"/>
  <c r="G272" i="15" s="1"/>
  <c r="J261" i="15"/>
  <c r="J248" i="15"/>
  <c r="E248" i="15" s="1"/>
  <c r="K248" i="15" s="1"/>
  <c r="J225" i="15"/>
  <c r="J218" i="15"/>
  <c r="J125" i="15"/>
  <c r="E125" i="15" s="1"/>
  <c r="J109" i="15"/>
  <c r="J77" i="15"/>
  <c r="J49" i="15"/>
  <c r="J36" i="15"/>
  <c r="E36" i="15" s="1"/>
  <c r="E353" i="15"/>
  <c r="L353" i="15" s="1"/>
  <c r="N353" i="15" s="1"/>
  <c r="P353" i="15" s="1"/>
  <c r="F353" i="15" s="1"/>
  <c r="G353" i="15" s="1"/>
  <c r="J348" i="15"/>
  <c r="E331" i="15"/>
  <c r="L331" i="15" s="1"/>
  <c r="N331" i="15" s="1"/>
  <c r="P331" i="15" s="1"/>
  <c r="F331" i="15" s="1"/>
  <c r="J281" i="15"/>
  <c r="J264" i="15"/>
  <c r="E264" i="15" s="1"/>
  <c r="L264" i="15" s="1"/>
  <c r="N264" i="15" s="1"/>
  <c r="P264" i="15" s="1"/>
  <c r="F264" i="15" s="1"/>
  <c r="G264" i="15" s="1"/>
  <c r="J208" i="15"/>
  <c r="E208" i="15" s="1"/>
  <c r="J201" i="15"/>
  <c r="E201" i="15" s="1"/>
  <c r="L201" i="15" s="1"/>
  <c r="N201" i="15" s="1"/>
  <c r="P201" i="15" s="1"/>
  <c r="F201" i="15" s="1"/>
  <c r="G201" i="15" s="1"/>
  <c r="J134" i="15"/>
  <c r="E134" i="15" s="1"/>
  <c r="J85" i="15"/>
  <c r="J80" i="15"/>
  <c r="J35" i="15"/>
  <c r="J371" i="15"/>
  <c r="J239" i="15"/>
  <c r="E239" i="15" s="1"/>
  <c r="E232" i="15"/>
  <c r="K232" i="15" s="1"/>
  <c r="M232" i="15" s="1"/>
  <c r="O232" i="15" s="1"/>
  <c r="J89" i="15"/>
  <c r="E89" i="15" s="1"/>
  <c r="K89" i="15" s="1"/>
  <c r="J354" i="15"/>
  <c r="E354" i="15" s="1"/>
  <c r="J334" i="15"/>
  <c r="E334" i="15" s="1"/>
  <c r="J303" i="15"/>
  <c r="E303" i="15" s="1"/>
  <c r="J289" i="15"/>
  <c r="E289" i="15" s="1"/>
  <c r="L289" i="15" s="1"/>
  <c r="N289" i="15" s="1"/>
  <c r="J280" i="15"/>
  <c r="E280" i="15" s="1"/>
  <c r="J243" i="15"/>
  <c r="E243" i="15" s="1"/>
  <c r="J156" i="15"/>
  <c r="J122" i="15"/>
  <c r="E122" i="15" s="1"/>
  <c r="J64" i="15"/>
  <c r="E64" i="15" s="1"/>
  <c r="J42" i="15"/>
  <c r="E42" i="15" s="1"/>
  <c r="J38" i="15"/>
  <c r="E38" i="15" s="1"/>
  <c r="J358" i="15"/>
  <c r="J325" i="15"/>
  <c r="J314" i="15"/>
  <c r="E314" i="15" s="1"/>
  <c r="J229" i="15"/>
  <c r="J200" i="15"/>
  <c r="J194" i="15"/>
  <c r="E194" i="15" s="1"/>
  <c r="L194" i="15" s="1"/>
  <c r="N194" i="15" s="1"/>
  <c r="P194" i="15" s="1"/>
  <c r="F194" i="15" s="1"/>
  <c r="G194" i="15" s="1"/>
  <c r="J161" i="15"/>
  <c r="E161" i="15" s="1"/>
  <c r="L161" i="15" s="1"/>
  <c r="N161" i="15" s="1"/>
  <c r="P161" i="15" s="1"/>
  <c r="J151" i="15"/>
  <c r="E151" i="15" s="1"/>
  <c r="L151" i="15" s="1"/>
  <c r="N151" i="15" s="1"/>
  <c r="P151" i="15" s="1"/>
  <c r="J124" i="15"/>
  <c r="J119" i="15"/>
  <c r="E119" i="15" s="1"/>
  <c r="J113" i="15"/>
  <c r="E113" i="15" s="1"/>
  <c r="L113" i="15" s="1"/>
  <c r="N113" i="15" s="1"/>
  <c r="P113" i="15" s="1"/>
  <c r="J91" i="15"/>
  <c r="E91" i="15" s="1"/>
  <c r="L91" i="15" s="1"/>
  <c r="N91" i="15" s="1"/>
  <c r="J79" i="15"/>
  <c r="E79" i="15" s="1"/>
  <c r="L79" i="15" s="1"/>
  <c r="N79" i="15" s="1"/>
  <c r="P79" i="15" s="1"/>
  <c r="J70" i="15"/>
  <c r="E70" i="15" s="1"/>
  <c r="J52" i="15"/>
  <c r="E52" i="15" s="1"/>
  <c r="E369" i="15"/>
  <c r="J365" i="15"/>
  <c r="E365" i="15" s="1"/>
  <c r="E361" i="15"/>
  <c r="J357" i="15"/>
  <c r="E357" i="15" s="1"/>
  <c r="E349" i="15"/>
  <c r="L349" i="15" s="1"/>
  <c r="J346" i="15"/>
  <c r="E346" i="15" s="1"/>
  <c r="J337" i="15"/>
  <c r="E337" i="15" s="1"/>
  <c r="K337" i="15" s="1"/>
  <c r="M337" i="15" s="1"/>
  <c r="O337" i="15" s="1"/>
  <c r="J333" i="15"/>
  <c r="E333" i="15" s="1"/>
  <c r="L333" i="15" s="1"/>
  <c r="N333" i="15" s="1"/>
  <c r="P333" i="15" s="1"/>
  <c r="F333" i="15" s="1"/>
  <c r="G333" i="15" s="1"/>
  <c r="E318" i="15"/>
  <c r="L318" i="15" s="1"/>
  <c r="N318" i="15" s="1"/>
  <c r="P318" i="15" s="1"/>
  <c r="F318" i="15" s="1"/>
  <c r="G318" i="15" s="1"/>
  <c r="J313" i="15"/>
  <c r="J308" i="15"/>
  <c r="E298" i="15"/>
  <c r="J287" i="15"/>
  <c r="J274" i="15"/>
  <c r="E274" i="15" s="1"/>
  <c r="E266" i="15"/>
  <c r="K266" i="15" s="1"/>
  <c r="J258" i="15"/>
  <c r="E258" i="15" s="1"/>
  <c r="J222" i="15"/>
  <c r="E222" i="15" s="1"/>
  <c r="J210" i="15"/>
  <c r="E210" i="15" s="1"/>
  <c r="L210" i="15" s="1"/>
  <c r="N210" i="15" s="1"/>
  <c r="P210" i="15" s="1"/>
  <c r="F210" i="15" s="1"/>
  <c r="G210" i="15" s="1"/>
  <c r="J186" i="15"/>
  <c r="J145" i="15"/>
  <c r="E145" i="15" s="1"/>
  <c r="L145" i="15" s="1"/>
  <c r="N145" i="15" s="1"/>
  <c r="P145" i="15" s="1"/>
  <c r="J127" i="15"/>
  <c r="E127" i="15" s="1"/>
  <c r="E121" i="15"/>
  <c r="K121" i="15" s="1"/>
  <c r="M121" i="15" s="1"/>
  <c r="O121" i="15" s="1"/>
  <c r="F121" i="15" s="1"/>
  <c r="G121" i="15" s="1"/>
  <c r="J84" i="15"/>
  <c r="E84" i="15" s="1"/>
  <c r="J56" i="15"/>
  <c r="E56" i="15" s="1"/>
  <c r="E41" i="15"/>
  <c r="L41" i="15" s="1"/>
  <c r="J20" i="15"/>
  <c r="J12" i="15"/>
  <c r="J362" i="15"/>
  <c r="J315" i="15"/>
  <c r="J259" i="15"/>
  <c r="E259" i="15" s="1"/>
  <c r="J224" i="15"/>
  <c r="E224" i="15" s="1"/>
  <c r="J207" i="15"/>
  <c r="E207" i="15" s="1"/>
  <c r="J187" i="15"/>
  <c r="E187" i="15" s="1"/>
  <c r="K187" i="15" s="1"/>
  <c r="M187" i="15" s="1"/>
  <c r="O187" i="15" s="1"/>
  <c r="F187" i="15" s="1"/>
  <c r="G187" i="15" s="1"/>
  <c r="J169" i="15"/>
  <c r="J95" i="15"/>
  <c r="E95" i="15" s="1"/>
  <c r="K95" i="15" s="1"/>
  <c r="M95" i="15" s="1"/>
  <c r="O95" i="15" s="1"/>
  <c r="F95" i="15" s="1"/>
  <c r="G95" i="15" s="1"/>
  <c r="J88" i="15"/>
  <c r="J366" i="15"/>
  <c r="J350" i="15"/>
  <c r="E350" i="15" s="1"/>
  <c r="J342" i="15"/>
  <c r="E342" i="15" s="1"/>
  <c r="J319" i="15"/>
  <c r="J284" i="15"/>
  <c r="E284" i="15" s="1"/>
  <c r="J271" i="15"/>
  <c r="E271" i="15" s="1"/>
  <c r="K271" i="15" s="1"/>
  <c r="M271" i="15" s="1"/>
  <c r="O271" i="15" s="1"/>
  <c r="J217" i="15"/>
  <c r="E217" i="15" s="1"/>
  <c r="K217" i="15" s="1"/>
  <c r="M217" i="15" s="1"/>
  <c r="O217" i="15" s="1"/>
  <c r="J206" i="15"/>
  <c r="J175" i="15"/>
  <c r="J155" i="15"/>
  <c r="J140" i="15"/>
  <c r="E140" i="15" s="1"/>
  <c r="J137" i="15"/>
  <c r="J33" i="15"/>
  <c r="E33" i="15" s="1"/>
  <c r="J332" i="15"/>
  <c r="J324" i="15"/>
  <c r="J307" i="15"/>
  <c r="E307" i="15" s="1"/>
  <c r="J278" i="15"/>
  <c r="J257" i="15"/>
  <c r="E257" i="15" s="1"/>
  <c r="L257" i="15" s="1"/>
  <c r="N257" i="15" s="1"/>
  <c r="P257" i="15" s="1"/>
  <c r="F257" i="15" s="1"/>
  <c r="G257" i="15" s="1"/>
  <c r="J245" i="15"/>
  <c r="E245" i="15" s="1"/>
  <c r="L245" i="15" s="1"/>
  <c r="J241" i="15"/>
  <c r="E241" i="15" s="1"/>
  <c r="J238" i="15"/>
  <c r="E238" i="15" s="1"/>
  <c r="J192" i="15"/>
  <c r="J185" i="15"/>
  <c r="E185" i="15" s="1"/>
  <c r="L185" i="15" s="1"/>
  <c r="N185" i="15" s="1"/>
  <c r="P185" i="15" s="1"/>
  <c r="J178" i="15"/>
  <c r="E178" i="15" s="1"/>
  <c r="J166" i="15"/>
  <c r="J159" i="15"/>
  <c r="E159" i="15" s="1"/>
  <c r="J150" i="15"/>
  <c r="E150" i="15" s="1"/>
  <c r="K150" i="15" s="1"/>
  <c r="J136" i="15"/>
  <c r="E136" i="15" s="1"/>
  <c r="K136" i="15" s="1"/>
  <c r="J112" i="15"/>
  <c r="E112" i="15" s="1"/>
  <c r="J94" i="15"/>
  <c r="E94" i="15" s="1"/>
  <c r="L94" i="15" s="1"/>
  <c r="N94" i="15" s="1"/>
  <c r="P94" i="15" s="1"/>
  <c r="J74" i="15"/>
  <c r="N13" i="15"/>
  <c r="P13" i="15" s="1"/>
  <c r="J370" i="15"/>
  <c r="J347" i="15"/>
  <c r="E347" i="15" s="1"/>
  <c r="J338" i="15"/>
  <c r="E338" i="15" s="1"/>
  <c r="J326" i="15"/>
  <c r="J254" i="15"/>
  <c r="E254" i="15" s="1"/>
  <c r="J345" i="15"/>
  <c r="J340" i="15"/>
  <c r="E340" i="15" s="1"/>
  <c r="J336" i="15"/>
  <c r="J323" i="15"/>
  <c r="E323" i="15" s="1"/>
  <c r="J290" i="15"/>
  <c r="E290" i="15" s="1"/>
  <c r="J286" i="15"/>
  <c r="E286" i="15" s="1"/>
  <c r="E281" i="15"/>
  <c r="K281" i="15" s="1"/>
  <c r="M281" i="15" s="1"/>
  <c r="O281" i="15" s="1"/>
  <c r="J277" i="15"/>
  <c r="J273" i="15"/>
  <c r="J269" i="15"/>
  <c r="E269" i="15" s="1"/>
  <c r="J263" i="15"/>
  <c r="J244" i="15"/>
  <c r="E244" i="15" s="1"/>
  <c r="L244" i="15" s="1"/>
  <c r="J226" i="15"/>
  <c r="E226" i="15" s="1"/>
  <c r="K226" i="15" s="1"/>
  <c r="M226" i="15" s="1"/>
  <c r="O226" i="15" s="1"/>
  <c r="J220" i="15"/>
  <c r="E220" i="15" s="1"/>
  <c r="J216" i="15"/>
  <c r="E216" i="15" s="1"/>
  <c r="J209" i="15"/>
  <c r="E209" i="15" s="1"/>
  <c r="L209" i="15" s="1"/>
  <c r="N209" i="15" s="1"/>
  <c r="P209" i="15" s="1"/>
  <c r="F209" i="15" s="1"/>
  <c r="G209" i="15" s="1"/>
  <c r="J203" i="15"/>
  <c r="E203" i="15" s="1"/>
  <c r="K203" i="15" s="1"/>
  <c r="M203" i="15" s="1"/>
  <c r="O203" i="15" s="1"/>
  <c r="J173" i="15"/>
  <c r="J154" i="15"/>
  <c r="J130" i="15"/>
  <c r="E130" i="15" s="1"/>
  <c r="K130" i="15" s="1"/>
  <c r="J126" i="15"/>
  <c r="E126" i="15" s="1"/>
  <c r="J108" i="15"/>
  <c r="E108" i="15" s="1"/>
  <c r="J93" i="15"/>
  <c r="J90" i="15"/>
  <c r="E90" i="15" s="1"/>
  <c r="L90" i="15" s="1"/>
  <c r="J87" i="15"/>
  <c r="J78" i="15"/>
  <c r="E78" i="15" s="1"/>
  <c r="J25" i="15"/>
  <c r="E25" i="15" s="1"/>
  <c r="J327" i="15"/>
  <c r="J317" i="15"/>
  <c r="J300" i="15"/>
  <c r="J297" i="15"/>
  <c r="J265" i="15"/>
  <c r="E265" i="15" s="1"/>
  <c r="L265" i="15" s="1"/>
  <c r="N265" i="15" s="1"/>
  <c r="P265" i="15" s="1"/>
  <c r="F265" i="15" s="1"/>
  <c r="G265" i="15" s="1"/>
  <c r="J250" i="15"/>
  <c r="E250" i="15" s="1"/>
  <c r="K250" i="15" s="1"/>
  <c r="M250" i="15" s="1"/>
  <c r="O250" i="15" s="1"/>
  <c r="J240" i="15"/>
  <c r="E240" i="15" s="1"/>
  <c r="L240" i="15" s="1"/>
  <c r="N240" i="15" s="1"/>
  <c r="P240" i="15" s="1"/>
  <c r="F240" i="15" s="1"/>
  <c r="G240" i="15" s="1"/>
  <c r="J236" i="15"/>
  <c r="E236" i="15" s="1"/>
  <c r="J231" i="15"/>
  <c r="E231" i="15" s="1"/>
  <c r="J177" i="15"/>
  <c r="J172" i="15"/>
  <c r="J164" i="15"/>
  <c r="J153" i="15"/>
  <c r="J149" i="15"/>
  <c r="J139" i="15"/>
  <c r="E139" i="15" s="1"/>
  <c r="J123" i="15"/>
  <c r="J120" i="15"/>
  <c r="J111" i="15"/>
  <c r="E111" i="15" s="1"/>
  <c r="E103" i="15"/>
  <c r="K103" i="15" s="1"/>
  <c r="J72" i="15"/>
  <c r="E72" i="15" s="1"/>
  <c r="L72" i="15" s="1"/>
  <c r="N72" i="15" s="1"/>
  <c r="P72" i="15" s="1"/>
  <c r="J60" i="15"/>
  <c r="E60" i="15" s="1"/>
  <c r="E49" i="15"/>
  <c r="L49" i="15" s="1"/>
  <c r="N49" i="15" s="1"/>
  <c r="P49" i="15" s="1"/>
  <c r="J30" i="15"/>
  <c r="E30" i="15" s="1"/>
  <c r="J13" i="15"/>
  <c r="J9" i="15"/>
  <c r="J242" i="15"/>
  <c r="E242" i="15" s="1"/>
  <c r="L242" i="15" s="1"/>
  <c r="J255" i="15"/>
  <c r="E255" i="15"/>
  <c r="L255" i="15" s="1"/>
  <c r="J237" i="15"/>
  <c r="E237" i="15"/>
  <c r="L237" i="15" s="1"/>
  <c r="J310" i="15"/>
  <c r="E310" i="15" s="1"/>
  <c r="L310" i="15" s="1"/>
  <c r="N310" i="15" s="1"/>
  <c r="P310" i="15" s="1"/>
  <c r="F310" i="15" s="1"/>
  <c r="G310" i="15" s="1"/>
  <c r="J367" i="15"/>
  <c r="E367" i="15" s="1"/>
  <c r="L367" i="15" s="1"/>
  <c r="N367" i="15" s="1"/>
  <c r="P367" i="15" s="1"/>
  <c r="F367" i="15" s="1"/>
  <c r="G367" i="15" s="1"/>
  <c r="J359" i="15"/>
  <c r="E359" i="15" s="1"/>
  <c r="L359" i="15" s="1"/>
  <c r="N359" i="15" s="1"/>
  <c r="P359" i="15" s="1"/>
  <c r="F359" i="15" s="1"/>
  <c r="G359" i="15" s="1"/>
  <c r="J351" i="15"/>
  <c r="E351" i="15" s="1"/>
  <c r="K351" i="15" s="1"/>
  <c r="J321" i="15"/>
  <c r="E321" i="15" s="1"/>
  <c r="L321" i="15" s="1"/>
  <c r="J294" i="15"/>
  <c r="E294" i="15"/>
  <c r="K294" i="15" s="1"/>
  <c r="M294" i="15" s="1"/>
  <c r="J8" i="15"/>
  <c r="E8" i="15"/>
  <c r="K8" i="15" s="1"/>
  <c r="M8" i="15" s="1"/>
  <c r="O8" i="15" s="1"/>
  <c r="F8" i="15" s="1"/>
  <c r="G8" i="15" s="1"/>
  <c r="J364" i="15"/>
  <c r="E364" i="15"/>
  <c r="L364" i="15" s="1"/>
  <c r="N364" i="15" s="1"/>
  <c r="P364" i="15" s="1"/>
  <c r="F364" i="15" s="1"/>
  <c r="G364" i="15" s="1"/>
  <c r="J292" i="15"/>
  <c r="E292" i="15"/>
  <c r="K292" i="15" s="1"/>
  <c r="J233" i="15"/>
  <c r="E233" i="15" s="1"/>
  <c r="K233" i="15" s="1"/>
  <c r="L271" i="15"/>
  <c r="N271" i="15" s="1"/>
  <c r="P271" i="15" s="1"/>
  <c r="F271" i="15" s="1"/>
  <c r="G271" i="15" s="1"/>
  <c r="J302" i="15"/>
  <c r="E302" i="15" s="1"/>
  <c r="L302" i="15" s="1"/>
  <c r="N302" i="15" s="1"/>
  <c r="P302" i="15" s="1"/>
  <c r="F302" i="15" s="1"/>
  <c r="G302" i="15" s="1"/>
  <c r="L371" i="15"/>
  <c r="N371" i="15" s="1"/>
  <c r="P371" i="15" s="1"/>
  <c r="F371" i="15" s="1"/>
  <c r="G371" i="15" s="1"/>
  <c r="J306" i="15"/>
  <c r="E306" i="15"/>
  <c r="L306" i="15" s="1"/>
  <c r="N306" i="15" s="1"/>
  <c r="P306" i="15" s="1"/>
  <c r="F306" i="15" s="1"/>
  <c r="G306" i="15" s="1"/>
  <c r="J322" i="15"/>
  <c r="E322" i="15" s="1"/>
  <c r="L322" i="15" s="1"/>
  <c r="E228" i="15"/>
  <c r="L228" i="15" s="1"/>
  <c r="J228" i="15"/>
  <c r="J181" i="15"/>
  <c r="E181" i="15" s="1"/>
  <c r="J54" i="15"/>
  <c r="E54" i="15"/>
  <c r="K54" i="15" s="1"/>
  <c r="M54" i="15" s="1"/>
  <c r="O54" i="15" s="1"/>
  <c r="F54" i="15" s="1"/>
  <c r="G54" i="15" s="1"/>
  <c r="J50" i="15"/>
  <c r="E50" i="15"/>
  <c r="E344" i="15"/>
  <c r="L344" i="15" s="1"/>
  <c r="N344" i="15" s="1"/>
  <c r="P344" i="15" s="1"/>
  <c r="F344" i="15" s="1"/>
  <c r="J344" i="15"/>
  <c r="J296" i="15"/>
  <c r="E296" i="15"/>
  <c r="K296" i="15" s="1"/>
  <c r="M296" i="15" s="1"/>
  <c r="O296" i="15" s="1"/>
  <c r="J262" i="15"/>
  <c r="E262" i="15"/>
  <c r="K262" i="15" s="1"/>
  <c r="J227" i="15"/>
  <c r="E227" i="15" s="1"/>
  <c r="L227" i="15" s="1"/>
  <c r="N227" i="15" s="1"/>
  <c r="P227" i="15" s="1"/>
  <c r="F227" i="15" s="1"/>
  <c r="E205" i="15"/>
  <c r="K205" i="15" s="1"/>
  <c r="M205" i="15" s="1"/>
  <c r="O205" i="15" s="1"/>
  <c r="J205" i="15"/>
  <c r="J168" i="15"/>
  <c r="E168" i="15" s="1"/>
  <c r="J162" i="15"/>
  <c r="E162" i="15"/>
  <c r="L162" i="15" s="1"/>
  <c r="N162" i="15" s="1"/>
  <c r="K88" i="15"/>
  <c r="M88" i="15" s="1"/>
  <c r="O88" i="15" s="1"/>
  <c r="F88" i="15" s="1"/>
  <c r="G88" i="15" s="1"/>
  <c r="J356" i="15"/>
  <c r="E356" i="15" s="1"/>
  <c r="E332" i="15"/>
  <c r="K332" i="15" s="1"/>
  <c r="J330" i="15"/>
  <c r="E330" i="15" s="1"/>
  <c r="E325" i="15"/>
  <c r="L325" i="15" s="1"/>
  <c r="N325" i="15" s="1"/>
  <c r="P325" i="15" s="1"/>
  <c r="F325" i="15" s="1"/>
  <c r="G325" i="15" s="1"/>
  <c r="E313" i="15"/>
  <c r="L313" i="15" s="1"/>
  <c r="N313" i="15" s="1"/>
  <c r="P313" i="15" s="1"/>
  <c r="E299" i="15"/>
  <c r="K299" i="15" s="1"/>
  <c r="E278" i="15"/>
  <c r="K278" i="15" s="1"/>
  <c r="J275" i="15"/>
  <c r="E170" i="15"/>
  <c r="L170" i="15" s="1"/>
  <c r="N170" i="15" s="1"/>
  <c r="P170" i="15" s="1"/>
  <c r="J167" i="15"/>
  <c r="E167" i="15"/>
  <c r="L167" i="15" s="1"/>
  <c r="N167" i="15" s="1"/>
  <c r="P167" i="15" s="1"/>
  <c r="J135" i="15"/>
  <c r="E135" i="15"/>
  <c r="J118" i="15"/>
  <c r="E118" i="15"/>
  <c r="J92" i="15"/>
  <c r="E92" i="15"/>
  <c r="L92" i="15" s="1"/>
  <c r="N92" i="15" s="1"/>
  <c r="P92" i="15" s="1"/>
  <c r="L89" i="15"/>
  <c r="N89" i="15" s="1"/>
  <c r="P89" i="15" s="1"/>
  <c r="J58" i="15"/>
  <c r="E58" i="15" s="1"/>
  <c r="K58" i="15" s="1"/>
  <c r="M58" i="15" s="1"/>
  <c r="O58" i="15" s="1"/>
  <c r="F58" i="15" s="1"/>
  <c r="G58" i="15" s="1"/>
  <c r="J45" i="15"/>
  <c r="J26" i="15"/>
  <c r="E26" i="15" s="1"/>
  <c r="L26" i="15" s="1"/>
  <c r="N26" i="15" s="1"/>
  <c r="L17" i="15"/>
  <c r="N17" i="15" s="1"/>
  <c r="P17" i="15" s="1"/>
  <c r="J293" i="15"/>
  <c r="E293" i="15" s="1"/>
  <c r="E147" i="15"/>
  <c r="J147" i="15"/>
  <c r="J102" i="15"/>
  <c r="E102" i="15"/>
  <c r="J69" i="15"/>
  <c r="E69" i="15"/>
  <c r="L69" i="15" s="1"/>
  <c r="N69" i="15" s="1"/>
  <c r="P69" i="15" s="1"/>
  <c r="E39" i="15"/>
  <c r="K39" i="15" s="1"/>
  <c r="M39" i="15" s="1"/>
  <c r="O39" i="15" s="1"/>
  <c r="F39" i="15" s="1"/>
  <c r="G39" i="15" s="1"/>
  <c r="J39" i="15"/>
  <c r="J14" i="15"/>
  <c r="E14" i="15" s="1"/>
  <c r="L14" i="15" s="1"/>
  <c r="N14" i="15" s="1"/>
  <c r="P14" i="15" s="1"/>
  <c r="J256" i="15"/>
  <c r="E256" i="15" s="1"/>
  <c r="K256" i="15" s="1"/>
  <c r="J180" i="15"/>
  <c r="E180" i="15" s="1"/>
  <c r="J230" i="15"/>
  <c r="E230" i="15"/>
  <c r="E200" i="15"/>
  <c r="J188" i="15"/>
  <c r="E188" i="15" s="1"/>
  <c r="E120" i="15"/>
  <c r="K120" i="15" s="1"/>
  <c r="M120" i="15" s="1"/>
  <c r="O120" i="15" s="1"/>
  <c r="F120" i="15" s="1"/>
  <c r="G120" i="15" s="1"/>
  <c r="J104" i="15"/>
  <c r="E104" i="15"/>
  <c r="K104" i="15" s="1"/>
  <c r="J68" i="15"/>
  <c r="E68" i="15" s="1"/>
  <c r="L68" i="15" s="1"/>
  <c r="J57" i="15"/>
  <c r="E57" i="15" s="1"/>
  <c r="L57" i="15" s="1"/>
  <c r="N57" i="15" s="1"/>
  <c r="P57" i="15" s="1"/>
  <c r="J17" i="15"/>
  <c r="J246" i="15"/>
  <c r="E246" i="15" s="1"/>
  <c r="L246" i="15" s="1"/>
  <c r="J75" i="15"/>
  <c r="E75" i="15" s="1"/>
  <c r="L75" i="15" s="1"/>
  <c r="N75" i="15" s="1"/>
  <c r="P75" i="15" s="1"/>
  <c r="E297" i="15"/>
  <c r="E189" i="15"/>
  <c r="K189" i="15" s="1"/>
  <c r="E186" i="15"/>
  <c r="K186" i="15" s="1"/>
  <c r="E172" i="15"/>
  <c r="K172" i="15" s="1"/>
  <c r="M172" i="15" s="1"/>
  <c r="E169" i="15"/>
  <c r="J160" i="15"/>
  <c r="E160" i="15" s="1"/>
  <c r="K114" i="15"/>
  <c r="M114" i="15" s="1"/>
  <c r="O114" i="15" s="1"/>
  <c r="F114" i="15" s="1"/>
  <c r="G114" i="15" s="1"/>
  <c r="J106" i="15"/>
  <c r="E106" i="15"/>
  <c r="L106" i="15" s="1"/>
  <c r="N106" i="15" s="1"/>
  <c r="P106" i="15" s="1"/>
  <c r="J98" i="15"/>
  <c r="E98" i="15"/>
  <c r="L98" i="15" s="1"/>
  <c r="N98" i="15" s="1"/>
  <c r="P98" i="15" s="1"/>
  <c r="E43" i="15"/>
  <c r="L43" i="15" s="1"/>
  <c r="N43" i="15" s="1"/>
  <c r="J191" i="15"/>
  <c r="E191" i="15"/>
  <c r="J158" i="15"/>
  <c r="E158" i="15" s="1"/>
  <c r="E71" i="15"/>
  <c r="K71" i="15" s="1"/>
  <c r="J71" i="15"/>
  <c r="K244" i="15"/>
  <c r="M244" i="15" s="1"/>
  <c r="O244" i="15" s="1"/>
  <c r="N244" i="15"/>
  <c r="P244" i="15" s="1"/>
  <c r="F244" i="15" s="1"/>
  <c r="G244" i="15" s="1"/>
  <c r="J44" i="15"/>
  <c r="E44" i="15" s="1"/>
  <c r="E249" i="15"/>
  <c r="L249" i="15" s="1"/>
  <c r="E153" i="15"/>
  <c r="K153" i="15" s="1"/>
  <c r="J341" i="15"/>
  <c r="E341" i="15"/>
  <c r="J312" i="15"/>
  <c r="E312" i="15" s="1"/>
  <c r="J279" i="15"/>
  <c r="E206" i="15"/>
  <c r="K206" i="15" s="1"/>
  <c r="E202" i="15"/>
  <c r="L202" i="15" s="1"/>
  <c r="J193" i="15"/>
  <c r="J143" i="15"/>
  <c r="E143" i="15" s="1"/>
  <c r="E110" i="15"/>
  <c r="J105" i="15"/>
  <c r="E105" i="15" s="1"/>
  <c r="K105" i="15" s="1"/>
  <c r="M105" i="15" s="1"/>
  <c r="O105" i="15" s="1"/>
  <c r="F105" i="15" s="1"/>
  <c r="G105" i="15" s="1"/>
  <c r="E97" i="15"/>
  <c r="K97" i="15" s="1"/>
  <c r="M97" i="15" s="1"/>
  <c r="O97" i="15" s="1"/>
  <c r="F97" i="15" s="1"/>
  <c r="G97" i="15" s="1"/>
  <c r="J97" i="15"/>
  <c r="P91" i="15"/>
  <c r="E65" i="15"/>
  <c r="E23" i="15"/>
  <c r="J10" i="15"/>
  <c r="E9" i="15"/>
  <c r="K9" i="15" s="1"/>
  <c r="M9" i="15" s="1"/>
  <c r="K356" i="15"/>
  <c r="M356" i="15" s="1"/>
  <c r="O356" i="15" s="1"/>
  <c r="L356" i="15"/>
  <c r="N356" i="15" s="1"/>
  <c r="P356" i="15" s="1"/>
  <c r="F356" i="15" s="1"/>
  <c r="G356" i="15" s="1"/>
  <c r="J301" i="15"/>
  <c r="E301" i="15" s="1"/>
  <c r="J276" i="15"/>
  <c r="E276" i="15"/>
  <c r="J268" i="15"/>
  <c r="E268" i="15" s="1"/>
  <c r="K371" i="15"/>
  <c r="M371" i="15" s="1"/>
  <c r="O371" i="15" s="1"/>
  <c r="N229" i="15"/>
  <c r="P229" i="15" s="1"/>
  <c r="F229" i="15" s="1"/>
  <c r="G229" i="15" s="1"/>
  <c r="J223" i="15"/>
  <c r="E223" i="15"/>
  <c r="J270" i="15"/>
  <c r="E270" i="15"/>
  <c r="E370" i="15"/>
  <c r="E362" i="15"/>
  <c r="E295" i="15"/>
  <c r="J329" i="15"/>
  <c r="J328" i="15"/>
  <c r="E315" i="15"/>
  <c r="N285" i="15"/>
  <c r="P285" i="15" s="1"/>
  <c r="F285" i="15" s="1"/>
  <c r="G285" i="15" s="1"/>
  <c r="J283" i="15"/>
  <c r="E283" i="15" s="1"/>
  <c r="K272" i="15"/>
  <c r="M272" i="15" s="1"/>
  <c r="O272" i="15" s="1"/>
  <c r="E261" i="15"/>
  <c r="J252" i="15"/>
  <c r="E252" i="15" s="1"/>
  <c r="J316" i="15"/>
  <c r="E316" i="15"/>
  <c r="E260" i="15"/>
  <c r="J260" i="15"/>
  <c r="E366" i="15"/>
  <c r="E358" i="15"/>
  <c r="N349" i="15"/>
  <c r="P349" i="15" s="1"/>
  <c r="F349" i="15" s="1"/>
  <c r="G349" i="15" s="1"/>
  <c r="E345" i="15"/>
  <c r="K334" i="15"/>
  <c r="M334" i="15" s="1"/>
  <c r="O334" i="15" s="1"/>
  <c r="K329" i="15"/>
  <c r="M329" i="15" s="1"/>
  <c r="O329" i="15" s="1"/>
  <c r="J320" i="15"/>
  <c r="E320" i="15" s="1"/>
  <c r="J176" i="15"/>
  <c r="E176" i="15"/>
  <c r="E288" i="15"/>
  <c r="J288" i="15"/>
  <c r="K355" i="15"/>
  <c r="M355" i="15" s="1"/>
  <c r="O355" i="15" s="1"/>
  <c r="J311" i="15"/>
  <c r="E311" i="15"/>
  <c r="E305" i="15"/>
  <c r="J305" i="15"/>
  <c r="J282" i="15"/>
  <c r="E282" i="15"/>
  <c r="J247" i="15"/>
  <c r="E247" i="15" s="1"/>
  <c r="J234" i="15"/>
  <c r="E234" i="15" s="1"/>
  <c r="J157" i="15"/>
  <c r="E157" i="15" s="1"/>
  <c r="E253" i="15"/>
  <c r="J253" i="15"/>
  <c r="J235" i="15"/>
  <c r="E235" i="15" s="1"/>
  <c r="K257" i="15"/>
  <c r="M257" i="15" s="1"/>
  <c r="O257" i="15" s="1"/>
  <c r="L231" i="15"/>
  <c r="N231" i="15" s="1"/>
  <c r="P231" i="15" s="1"/>
  <c r="F231" i="15" s="1"/>
  <c r="G231" i="15" s="1"/>
  <c r="K231" i="15"/>
  <c r="M231" i="15" s="1"/>
  <c r="O231" i="15" s="1"/>
  <c r="E213" i="15"/>
  <c r="J213" i="15"/>
  <c r="J174" i="15"/>
  <c r="E174" i="15" s="1"/>
  <c r="J171" i="15"/>
  <c r="E171" i="15" s="1"/>
  <c r="J304" i="15"/>
  <c r="E304" i="15" s="1"/>
  <c r="L225" i="15"/>
  <c r="N225" i="15" s="1"/>
  <c r="P225" i="15" s="1"/>
  <c r="F225" i="15" s="1"/>
  <c r="G225" i="15" s="1"/>
  <c r="J47" i="15"/>
  <c r="E47" i="15" s="1"/>
  <c r="L248" i="15"/>
  <c r="N248" i="15" s="1"/>
  <c r="P248" i="15" s="1"/>
  <c r="F248" i="15" s="1"/>
  <c r="G248" i="15" s="1"/>
  <c r="J198" i="15"/>
  <c r="E198" i="15"/>
  <c r="J73" i="15"/>
  <c r="E73" i="15" s="1"/>
  <c r="J291" i="15"/>
  <c r="E291" i="15" s="1"/>
  <c r="J190" i="15"/>
  <c r="E190" i="15"/>
  <c r="K289" i="15"/>
  <c r="M289" i="15" s="1"/>
  <c r="O289" i="15" s="1"/>
  <c r="P289" i="15"/>
  <c r="F289" i="15" s="1"/>
  <c r="G289" i="15" s="1"/>
  <c r="E287" i="15"/>
  <c r="J267" i="15"/>
  <c r="E267" i="15" s="1"/>
  <c r="J251" i="15"/>
  <c r="J221" i="15"/>
  <c r="E221" i="15" s="1"/>
  <c r="J214" i="15"/>
  <c r="E214" i="15"/>
  <c r="J196" i="15"/>
  <c r="E196" i="15" s="1"/>
  <c r="J182" i="15"/>
  <c r="E182" i="15"/>
  <c r="J82" i="15"/>
  <c r="E82" i="15" s="1"/>
  <c r="M251" i="15"/>
  <c r="O251" i="15" s="1"/>
  <c r="J219" i="15"/>
  <c r="J204" i="15"/>
  <c r="E204" i="15" s="1"/>
  <c r="J146" i="15"/>
  <c r="J144" i="15"/>
  <c r="E144" i="15" s="1"/>
  <c r="L93" i="15"/>
  <c r="N93" i="15" s="1"/>
  <c r="P93" i="15" s="1"/>
  <c r="K93" i="15"/>
  <c r="M93" i="15" s="1"/>
  <c r="O93" i="15" s="1"/>
  <c r="F93" i="15" s="1"/>
  <c r="G93" i="15" s="1"/>
  <c r="J184" i="15"/>
  <c r="E184" i="15" s="1"/>
  <c r="J215" i="15"/>
  <c r="E215" i="15"/>
  <c r="J212" i="15"/>
  <c r="E212" i="15" s="1"/>
  <c r="K201" i="15"/>
  <c r="M201" i="15" s="1"/>
  <c r="O201" i="15" s="1"/>
  <c r="J197" i="15"/>
  <c r="K168" i="15"/>
  <c r="M168" i="15" s="1"/>
  <c r="O168" i="15" s="1"/>
  <c r="F168" i="15" s="1"/>
  <c r="G168" i="15" s="1"/>
  <c r="L168" i="15"/>
  <c r="N168" i="15" s="1"/>
  <c r="P168" i="15" s="1"/>
  <c r="J165" i="15"/>
  <c r="E165" i="15"/>
  <c r="M77" i="15"/>
  <c r="O77" i="15" s="1"/>
  <c r="J199" i="15"/>
  <c r="E199" i="15"/>
  <c r="K141" i="15"/>
  <c r="M141" i="15" s="1"/>
  <c r="O141" i="15" s="1"/>
  <c r="F141" i="15" s="1"/>
  <c r="G141" i="15" s="1"/>
  <c r="E115" i="15"/>
  <c r="J115" i="15"/>
  <c r="J86" i="15"/>
  <c r="E86" i="15" s="1"/>
  <c r="L179" i="15"/>
  <c r="N179" i="15" s="1"/>
  <c r="P179" i="15" s="1"/>
  <c r="L177" i="15"/>
  <c r="N177" i="15" s="1"/>
  <c r="P177" i="15" s="1"/>
  <c r="K177" i="15"/>
  <c r="M177" i="15" s="1"/>
  <c r="O177" i="15" s="1"/>
  <c r="F177" i="15" s="1"/>
  <c r="G177" i="15" s="1"/>
  <c r="J63" i="15"/>
  <c r="E63" i="15" s="1"/>
  <c r="K210" i="15"/>
  <c r="M210" i="15" s="1"/>
  <c r="O210" i="15" s="1"/>
  <c r="E192" i="15"/>
  <c r="J133" i="15"/>
  <c r="E133" i="15"/>
  <c r="J100" i="15"/>
  <c r="E100" i="15" s="1"/>
  <c r="J83" i="15"/>
  <c r="E83" i="15"/>
  <c r="J62" i="15"/>
  <c r="E62" i="15" s="1"/>
  <c r="J211" i="15"/>
  <c r="J195" i="15"/>
  <c r="E195" i="15" s="1"/>
  <c r="J183" i="15"/>
  <c r="E183" i="15"/>
  <c r="J179" i="15"/>
  <c r="E179" i="15" s="1"/>
  <c r="K179" i="15" s="1"/>
  <c r="M179" i="15" s="1"/>
  <c r="O179" i="15" s="1"/>
  <c r="F179" i="15" s="1"/>
  <c r="G179" i="15" s="1"/>
  <c r="E166" i="15"/>
  <c r="L148" i="15"/>
  <c r="N148" i="15" s="1"/>
  <c r="P148" i="15" s="1"/>
  <c r="J142" i="15"/>
  <c r="E142" i="15"/>
  <c r="J128" i="15"/>
  <c r="E128" i="15" s="1"/>
  <c r="J373" i="15"/>
  <c r="E373" i="15"/>
  <c r="J163" i="15"/>
  <c r="E163" i="15" s="1"/>
  <c r="L153" i="15"/>
  <c r="N153" i="15" s="1"/>
  <c r="P153" i="15" s="1"/>
  <c r="P141" i="15"/>
  <c r="J132" i="15"/>
  <c r="E132" i="15" s="1"/>
  <c r="J117" i="15"/>
  <c r="E117" i="15"/>
  <c r="J96" i="15"/>
  <c r="E96" i="15" s="1"/>
  <c r="J66" i="15"/>
  <c r="E66" i="15"/>
  <c r="J16" i="15"/>
  <c r="E16" i="15" s="1"/>
  <c r="J131" i="15"/>
  <c r="E131" i="15" s="1"/>
  <c r="J116" i="15"/>
  <c r="E116" i="15" s="1"/>
  <c r="J101" i="15"/>
  <c r="E101" i="15"/>
  <c r="J55" i="15"/>
  <c r="E55" i="15" s="1"/>
  <c r="J51" i="15"/>
  <c r="E51" i="15" s="1"/>
  <c r="K113" i="15"/>
  <c r="M113" i="15" s="1"/>
  <c r="O113" i="15" s="1"/>
  <c r="F113" i="15" s="1"/>
  <c r="G113" i="15" s="1"/>
  <c r="K78" i="15"/>
  <c r="M78" i="15" s="1"/>
  <c r="O78" i="15" s="1"/>
  <c r="F78" i="15" s="1"/>
  <c r="G78" i="15" s="1"/>
  <c r="L78" i="15"/>
  <c r="N78" i="15" s="1"/>
  <c r="P78" i="15" s="1"/>
  <c r="E67" i="15"/>
  <c r="J67" i="15"/>
  <c r="J37" i="15"/>
  <c r="E37" i="15" s="1"/>
  <c r="E12" i="15"/>
  <c r="J99" i="15"/>
  <c r="E99" i="15" s="1"/>
  <c r="J76" i="15"/>
  <c r="E76" i="15" s="1"/>
  <c r="J32" i="15"/>
  <c r="E32" i="15"/>
  <c r="L105" i="15"/>
  <c r="N105" i="15" s="1"/>
  <c r="P105" i="15" s="1"/>
  <c r="M89" i="15"/>
  <c r="O89" i="15" s="1"/>
  <c r="F89" i="15" s="1"/>
  <c r="G89" i="15" s="1"/>
  <c r="J28" i="15"/>
  <c r="E28" i="15"/>
  <c r="J18" i="15"/>
  <c r="E18" i="15"/>
  <c r="L88" i="15"/>
  <c r="N88" i="15" s="1"/>
  <c r="P88" i="15" s="1"/>
  <c r="J61" i="15"/>
  <c r="E61" i="15"/>
  <c r="J46" i="15"/>
  <c r="E46" i="15"/>
  <c r="L114" i="15"/>
  <c r="N114" i="15" s="1"/>
  <c r="P114" i="15" s="1"/>
  <c r="J81" i="15"/>
  <c r="E81" i="15" s="1"/>
  <c r="K20" i="15"/>
  <c r="M20" i="15" s="1"/>
  <c r="O20" i="15" s="1"/>
  <c r="F20" i="15" s="1"/>
  <c r="G20" i="15" s="1"/>
  <c r="L20" i="15"/>
  <c r="N20" i="15" s="1"/>
  <c r="P20" i="15" s="1"/>
  <c r="N68" i="15"/>
  <c r="P68" i="15" s="1"/>
  <c r="J40" i="15"/>
  <c r="E40" i="15"/>
  <c r="J15" i="15"/>
  <c r="E15" i="15"/>
  <c r="L77" i="15"/>
  <c r="N77" i="15" s="1"/>
  <c r="P77" i="15" s="1"/>
  <c r="F77" i="15"/>
  <c r="G77" i="15" s="1"/>
  <c r="J34" i="15"/>
  <c r="E34" i="15"/>
  <c r="J31" i="15"/>
  <c r="E31" i="15"/>
  <c r="J59" i="15"/>
  <c r="E59" i="15" s="1"/>
  <c r="J21" i="15"/>
  <c r="E21" i="15" s="1"/>
  <c r="P29" i="15"/>
  <c r="K29" i="15"/>
  <c r="M29" i="15" s="1"/>
  <c r="O29" i="15" s="1"/>
  <c r="F29" i="15" s="1"/>
  <c r="G29" i="15" s="1"/>
  <c r="K13" i="15"/>
  <c r="M13" i="15" s="1"/>
  <c r="O13" i="15" s="1"/>
  <c r="F13" i="15" s="1"/>
  <c r="G13" i="15" s="1"/>
  <c r="J24" i="15"/>
  <c r="E24" i="15"/>
  <c r="L22" i="15"/>
  <c r="N22" i="15" s="1"/>
  <c r="P22" i="15" s="1"/>
  <c r="J372" i="15"/>
  <c r="E372" i="15" s="1"/>
  <c r="J11" i="15"/>
  <c r="E11" i="15" s="1"/>
  <c r="J19" i="15"/>
  <c r="E19" i="15" s="1"/>
  <c r="L19" i="15" s="1"/>
  <c r="J27" i="15"/>
  <c r="E27" i="15" s="1"/>
  <c r="K27" i="15" s="1"/>
  <c r="M27" i="15" s="1"/>
  <c r="O27" i="15" s="1"/>
  <c r="F27" i="15" s="1"/>
  <c r="G27" i="15" s="1"/>
  <c r="K9" i="18" l="1"/>
  <c r="L9" i="18"/>
  <c r="N9" i="18" s="1"/>
  <c r="P9" i="18" s="1"/>
  <c r="M9" i="18"/>
  <c r="O9" i="18" s="1"/>
  <c r="M269" i="15"/>
  <c r="O269" i="15" s="1"/>
  <c r="K164" i="15"/>
  <c r="M164" i="15" s="1"/>
  <c r="O164" i="15" s="1"/>
  <c r="F164" i="15" s="1"/>
  <c r="G164" i="15" s="1"/>
  <c r="L193" i="15"/>
  <c r="N193" i="15" s="1"/>
  <c r="P193" i="15" s="1"/>
  <c r="F193" i="15" s="1"/>
  <c r="G193" i="15" s="1"/>
  <c r="M248" i="15"/>
  <c r="O248" i="15" s="1"/>
  <c r="L123" i="15"/>
  <c r="N123" i="15" s="1"/>
  <c r="P123" i="15" s="1"/>
  <c r="L292" i="15"/>
  <c r="N292" i="15" s="1"/>
  <c r="P292" i="15" s="1"/>
  <c r="F292" i="15" s="1"/>
  <c r="G292" i="15" s="1"/>
  <c r="K124" i="15"/>
  <c r="M124" i="15" s="1"/>
  <c r="O124" i="15" s="1"/>
  <c r="F124" i="15" s="1"/>
  <c r="G124" i="15" s="1"/>
  <c r="K35" i="15"/>
  <c r="M35" i="15" s="1"/>
  <c r="O35" i="15" s="1"/>
  <c r="F35" i="15" s="1"/>
  <c r="G35" i="15" s="1"/>
  <c r="K185" i="15"/>
  <c r="M185" i="15" s="1"/>
  <c r="O185" i="15" s="1"/>
  <c r="F185" i="15" s="1"/>
  <c r="G185" i="15" s="1"/>
  <c r="L217" i="15"/>
  <c r="N217" i="15" s="1"/>
  <c r="P217" i="15" s="1"/>
  <c r="F217" i="15" s="1"/>
  <c r="G217" i="15" s="1"/>
  <c r="P45" i="15"/>
  <c r="L53" i="15"/>
  <c r="N53" i="15" s="1"/>
  <c r="P53" i="15" s="1"/>
  <c r="M219" i="15"/>
  <c r="O219" i="15" s="1"/>
  <c r="K325" i="15"/>
  <c r="M325" i="15" s="1"/>
  <c r="O325" i="15" s="1"/>
  <c r="M211" i="15"/>
  <c r="O211" i="15" s="1"/>
  <c r="K72" i="15"/>
  <c r="M72" i="15" s="1"/>
  <c r="O72" i="15" s="1"/>
  <c r="F72" i="15" s="1"/>
  <c r="G72" i="15" s="1"/>
  <c r="N19" i="15"/>
  <c r="P19" i="15" s="1"/>
  <c r="K90" i="15"/>
  <c r="M90" i="15" s="1"/>
  <c r="O90" i="15" s="1"/>
  <c r="F90" i="15" s="1"/>
  <c r="G90" i="15" s="1"/>
  <c r="L211" i="15"/>
  <c r="N211" i="15" s="1"/>
  <c r="P211" i="15" s="1"/>
  <c r="F211" i="15" s="1"/>
  <c r="G211" i="15" s="1"/>
  <c r="K194" i="15"/>
  <c r="M194" i="15" s="1"/>
  <c r="O194" i="15" s="1"/>
  <c r="L233" i="15"/>
  <c r="N233" i="15" s="1"/>
  <c r="P233" i="15" s="1"/>
  <c r="F233" i="15" s="1"/>
  <c r="G233" i="15" s="1"/>
  <c r="K277" i="15"/>
  <c r="M277" i="15" s="1"/>
  <c r="O277" i="15" s="1"/>
  <c r="P124" i="15"/>
  <c r="K45" i="15"/>
  <c r="M45" i="15" s="1"/>
  <c r="O45" i="15" s="1"/>
  <c r="F45" i="15" s="1"/>
  <c r="G45" i="15" s="1"/>
  <c r="K324" i="15"/>
  <c r="M324" i="15" s="1"/>
  <c r="O324" i="15" s="1"/>
  <c r="G331" i="15"/>
  <c r="K265" i="15"/>
  <c r="M265" i="15" s="1"/>
  <c r="O265" i="15" s="1"/>
  <c r="K19" i="15"/>
  <c r="M19" i="15" s="1"/>
  <c r="O19" i="15" s="1"/>
  <c r="F19" i="15" s="1"/>
  <c r="G19" i="15" s="1"/>
  <c r="M53" i="15"/>
  <c r="O53" i="15" s="1"/>
  <c r="F53" i="15" s="1"/>
  <c r="G53" i="15" s="1"/>
  <c r="N90" i="15"/>
  <c r="P90" i="15" s="1"/>
  <c r="K94" i="15"/>
  <c r="M94" i="15" s="1"/>
  <c r="O94" i="15" s="1"/>
  <c r="F94" i="15" s="1"/>
  <c r="G94" i="15" s="1"/>
  <c r="K326" i="15"/>
  <c r="M326" i="15" s="1"/>
  <c r="O326" i="15" s="1"/>
  <c r="L219" i="15"/>
  <c r="N219" i="15" s="1"/>
  <c r="P219" i="15" s="1"/>
  <c r="F219" i="15" s="1"/>
  <c r="G219" i="15" s="1"/>
  <c r="L187" i="15"/>
  <c r="N187" i="15" s="1"/>
  <c r="P187" i="15" s="1"/>
  <c r="M327" i="15"/>
  <c r="O327" i="15" s="1"/>
  <c r="L340" i="15"/>
  <c r="N340" i="15" s="1"/>
  <c r="P340" i="15" s="1"/>
  <c r="F340" i="15" s="1"/>
  <c r="G340" i="15" s="1"/>
  <c r="K340" i="15"/>
  <c r="M340" i="15" s="1"/>
  <c r="O340" i="15" s="1"/>
  <c r="K125" i="15"/>
  <c r="M125" i="15"/>
  <c r="O125" i="15" s="1"/>
  <c r="F125" i="15" s="1"/>
  <c r="G125" i="15" s="1"/>
  <c r="L125" i="15"/>
  <c r="N125" i="15" s="1"/>
  <c r="P125" i="15" s="1"/>
  <c r="L60" i="15"/>
  <c r="K60" i="15"/>
  <c r="M60" i="15" s="1"/>
  <c r="O60" i="15" s="1"/>
  <c r="F60" i="15" s="1"/>
  <c r="G60" i="15" s="1"/>
  <c r="N60" i="15"/>
  <c r="P60" i="15" s="1"/>
  <c r="K11" i="15"/>
  <c r="M11" i="15" s="1"/>
  <c r="O11" i="15" s="1"/>
  <c r="F11" i="15" s="1"/>
  <c r="G11" i="15" s="1"/>
  <c r="L11" i="15"/>
  <c r="N11" i="15" s="1"/>
  <c r="P11" i="15" s="1"/>
  <c r="L254" i="15"/>
  <c r="N254" i="15"/>
  <c r="P254" i="15" s="1"/>
  <c r="F254" i="15" s="1"/>
  <c r="G254" i="15" s="1"/>
  <c r="K254" i="15"/>
  <c r="M254" i="15" s="1"/>
  <c r="O254" i="15" s="1"/>
  <c r="L112" i="15"/>
  <c r="N112" i="15"/>
  <c r="P112" i="15" s="1"/>
  <c r="K112" i="15"/>
  <c r="M112" i="15" s="1"/>
  <c r="O112" i="15" s="1"/>
  <c r="F112" i="15" s="1"/>
  <c r="G112" i="15" s="1"/>
  <c r="L33" i="15"/>
  <c r="K33" i="15"/>
  <c r="M33" i="15" s="1"/>
  <c r="O33" i="15" s="1"/>
  <c r="F33" i="15" s="1"/>
  <c r="G33" i="15" s="1"/>
  <c r="N33" i="15"/>
  <c r="P33" i="15" s="1"/>
  <c r="K284" i="15"/>
  <c r="M284" i="15" s="1"/>
  <c r="O284" i="15" s="1"/>
  <c r="L284" i="15"/>
  <c r="N284" i="15" s="1"/>
  <c r="P284" i="15" s="1"/>
  <c r="F284" i="15" s="1"/>
  <c r="G284" i="15" s="1"/>
  <c r="K38" i="15"/>
  <c r="M38" i="15" s="1"/>
  <c r="O38" i="15" s="1"/>
  <c r="F38" i="15" s="1"/>
  <c r="G38" i="15" s="1"/>
  <c r="L38" i="15"/>
  <c r="N38" i="15" s="1"/>
  <c r="P38" i="15" s="1"/>
  <c r="L360" i="15"/>
  <c r="N360" i="15" s="1"/>
  <c r="P360" i="15" s="1"/>
  <c r="F360" i="15" s="1"/>
  <c r="G360" i="15" s="1"/>
  <c r="K360" i="15"/>
  <c r="M360" i="15" s="1"/>
  <c r="O360" i="15" s="1"/>
  <c r="K239" i="15"/>
  <c r="L239" i="15"/>
  <c r="N239" i="15" s="1"/>
  <c r="P239" i="15" s="1"/>
  <c r="F239" i="15" s="1"/>
  <c r="G239" i="15" s="1"/>
  <c r="M239" i="15"/>
  <c r="O239" i="15" s="1"/>
  <c r="K84" i="15"/>
  <c r="M84" i="15" s="1"/>
  <c r="O84" i="15" s="1"/>
  <c r="F84" i="15" s="1"/>
  <c r="G84" i="15" s="1"/>
  <c r="L84" i="15"/>
  <c r="N84" i="15" s="1"/>
  <c r="P84" i="15" s="1"/>
  <c r="L70" i="15"/>
  <c r="N70" i="15" s="1"/>
  <c r="P70" i="15" s="1"/>
  <c r="K70" i="15"/>
  <c r="M70" i="15" s="1"/>
  <c r="O70" i="15" s="1"/>
  <c r="F70" i="15" s="1"/>
  <c r="G70" i="15" s="1"/>
  <c r="L134" i="15"/>
  <c r="N134" i="15"/>
  <c r="P134" i="15" s="1"/>
  <c r="K134" i="15"/>
  <c r="M134" i="15" s="1"/>
  <c r="O134" i="15" s="1"/>
  <c r="F134" i="15" s="1"/>
  <c r="G134" i="15" s="1"/>
  <c r="K363" i="15"/>
  <c r="M363" i="15" s="1"/>
  <c r="O363" i="15" s="1"/>
  <c r="L363" i="15"/>
  <c r="N363" i="15" s="1"/>
  <c r="P363" i="15" s="1"/>
  <c r="F363" i="15" s="1"/>
  <c r="G363" i="15" s="1"/>
  <c r="L221" i="15"/>
  <c r="N221" i="15" s="1"/>
  <c r="P221" i="15" s="1"/>
  <c r="F221" i="15" s="1"/>
  <c r="G221" i="15" s="1"/>
  <c r="K221" i="15"/>
  <c r="M221" i="15" s="1"/>
  <c r="O221" i="15" s="1"/>
  <c r="K216" i="15"/>
  <c r="M216" i="15" s="1"/>
  <c r="O216" i="15" s="1"/>
  <c r="L216" i="15"/>
  <c r="N216" i="15" s="1"/>
  <c r="P216" i="15" s="1"/>
  <c r="F216" i="15" s="1"/>
  <c r="G216" i="15" s="1"/>
  <c r="K56" i="15"/>
  <c r="M56" i="15" s="1"/>
  <c r="O56" i="15" s="1"/>
  <c r="F56" i="15" s="1"/>
  <c r="G56" i="15" s="1"/>
  <c r="L56" i="15"/>
  <c r="N56" i="15" s="1"/>
  <c r="P56" i="15" s="1"/>
  <c r="L342" i="15"/>
  <c r="N342" i="15" s="1"/>
  <c r="P342" i="15" s="1"/>
  <c r="F342" i="15" s="1"/>
  <c r="G342" i="15" s="1"/>
  <c r="K342" i="15"/>
  <c r="M342" i="15" s="1"/>
  <c r="O342" i="15" s="1"/>
  <c r="K126" i="15"/>
  <c r="L126" i="15"/>
  <c r="N126" i="15" s="1"/>
  <c r="P126" i="15" s="1"/>
  <c r="M126" i="15"/>
  <c r="O126" i="15" s="1"/>
  <c r="F126" i="15" s="1"/>
  <c r="G126" i="15" s="1"/>
  <c r="K290" i="15"/>
  <c r="M290" i="15"/>
  <c r="O290" i="15" s="1"/>
  <c r="L290" i="15"/>
  <c r="N290" i="15" s="1"/>
  <c r="P290" i="15" s="1"/>
  <c r="F290" i="15" s="1"/>
  <c r="G290" i="15" s="1"/>
  <c r="K159" i="15"/>
  <c r="M159" i="15" s="1"/>
  <c r="O159" i="15" s="1"/>
  <c r="F159" i="15" s="1"/>
  <c r="G159" i="15" s="1"/>
  <c r="L159" i="15"/>
  <c r="N159" i="15" s="1"/>
  <c r="P159" i="15" s="1"/>
  <c r="K259" i="15"/>
  <c r="M259" i="15" s="1"/>
  <c r="O259" i="15" s="1"/>
  <c r="L259" i="15"/>
  <c r="N259" i="15" s="1"/>
  <c r="P259" i="15" s="1"/>
  <c r="F259" i="15" s="1"/>
  <c r="G259" i="15" s="1"/>
  <c r="K274" i="15"/>
  <c r="M274" i="15" s="1"/>
  <c r="O274" i="15" s="1"/>
  <c r="L274" i="15"/>
  <c r="N274" i="15" s="1"/>
  <c r="P274" i="15" s="1"/>
  <c r="F274" i="15" s="1"/>
  <c r="G274" i="15" s="1"/>
  <c r="L346" i="15"/>
  <c r="N346" i="15" s="1"/>
  <c r="P346" i="15" s="1"/>
  <c r="F346" i="15" s="1"/>
  <c r="G346" i="15" s="1"/>
  <c r="K346" i="15"/>
  <c r="M346" i="15" s="1"/>
  <c r="O346" i="15" s="1"/>
  <c r="L122" i="15"/>
  <c r="N122" i="15" s="1"/>
  <c r="P122" i="15" s="1"/>
  <c r="K122" i="15"/>
  <c r="M122" i="15" s="1"/>
  <c r="O122" i="15" s="1"/>
  <c r="F122" i="15" s="1"/>
  <c r="G122" i="15" s="1"/>
  <c r="K30" i="15"/>
  <c r="M30" i="15"/>
  <c r="O30" i="15" s="1"/>
  <c r="F30" i="15" s="1"/>
  <c r="G30" i="15" s="1"/>
  <c r="L30" i="15"/>
  <c r="N30" i="15" s="1"/>
  <c r="P30" i="15" s="1"/>
  <c r="K139" i="15"/>
  <c r="M139" i="15" s="1"/>
  <c r="O139" i="15"/>
  <c r="F139" i="15" s="1"/>
  <c r="G139" i="15" s="1"/>
  <c r="L139" i="15"/>
  <c r="N139" i="15" s="1"/>
  <c r="P139" i="15" s="1"/>
  <c r="K178" i="15"/>
  <c r="M178" i="15" s="1"/>
  <c r="O178" i="15" s="1"/>
  <c r="F178" i="15" s="1"/>
  <c r="G178" i="15" s="1"/>
  <c r="L178" i="15"/>
  <c r="N178" i="15" s="1"/>
  <c r="P178" i="15" s="1"/>
  <c r="K357" i="15"/>
  <c r="L357" i="15"/>
  <c r="N357" i="15" s="1"/>
  <c r="P357" i="15" s="1"/>
  <c r="F357" i="15" s="1"/>
  <c r="G357" i="15" s="1"/>
  <c r="M357" i="15"/>
  <c r="O357" i="15" s="1"/>
  <c r="L241" i="15"/>
  <c r="N241" i="15" s="1"/>
  <c r="P241" i="15" s="1"/>
  <c r="F241" i="15" s="1"/>
  <c r="G241" i="15" s="1"/>
  <c r="K241" i="15"/>
  <c r="M241" i="15" s="1"/>
  <c r="O241" i="15" s="1"/>
  <c r="K207" i="15"/>
  <c r="M207" i="15" s="1"/>
  <c r="O207" i="15" s="1"/>
  <c r="L207" i="15"/>
  <c r="N207" i="15" s="1"/>
  <c r="P207" i="15" s="1"/>
  <c r="F207" i="15" s="1"/>
  <c r="G207" i="15" s="1"/>
  <c r="K52" i="15"/>
  <c r="M52" i="15" s="1"/>
  <c r="O52" i="15" s="1"/>
  <c r="F52" i="15" s="1"/>
  <c r="G52" i="15" s="1"/>
  <c r="L52" i="15"/>
  <c r="N52" i="15" s="1"/>
  <c r="P52" i="15" s="1"/>
  <c r="L42" i="15"/>
  <c r="N42" i="15" s="1"/>
  <c r="K42" i="15"/>
  <c r="M42" i="15" s="1"/>
  <c r="O42" i="15" s="1"/>
  <c r="F42" i="15" s="1"/>
  <c r="G42" i="15" s="1"/>
  <c r="P42" i="15"/>
  <c r="K129" i="15"/>
  <c r="M129" i="15" s="1"/>
  <c r="O129" i="15" s="1"/>
  <c r="F129" i="15" s="1"/>
  <c r="G129" i="15" s="1"/>
  <c r="L129" i="15"/>
  <c r="N129" i="15" s="1"/>
  <c r="P129" i="15" s="1"/>
  <c r="K286" i="15"/>
  <c r="M286" i="15" s="1"/>
  <c r="O286" i="15" s="1"/>
  <c r="L286" i="15"/>
  <c r="N286" i="15" s="1"/>
  <c r="P286" i="15" s="1"/>
  <c r="F286" i="15" s="1"/>
  <c r="G286" i="15" s="1"/>
  <c r="L107" i="15"/>
  <c r="K107" i="15"/>
  <c r="M107" i="15" s="1"/>
  <c r="O107" i="15" s="1"/>
  <c r="F107" i="15" s="1"/>
  <c r="G107" i="15" s="1"/>
  <c r="N107" i="15"/>
  <c r="P107" i="15"/>
  <c r="L108" i="15"/>
  <c r="N108" i="15" s="1"/>
  <c r="P108" i="15" s="1"/>
  <c r="K108" i="15"/>
  <c r="M108" i="15" s="1"/>
  <c r="O108" i="15" s="1"/>
  <c r="K238" i="15"/>
  <c r="L238" i="15"/>
  <c r="N238" i="15" s="1"/>
  <c r="P238" i="15" s="1"/>
  <c r="F238" i="15" s="1"/>
  <c r="G238" i="15" s="1"/>
  <c r="K319" i="15"/>
  <c r="M319" i="15" s="1"/>
  <c r="O319" i="15" s="1"/>
  <c r="M278" i="15"/>
  <c r="O278" i="15" s="1"/>
  <c r="N10" i="15"/>
  <c r="P10" i="15" s="1"/>
  <c r="K140" i="15"/>
  <c r="N140" i="15"/>
  <c r="P140" i="15" s="1"/>
  <c r="L140" i="15"/>
  <c r="K10" i="15"/>
  <c r="M10" i="15" s="1"/>
  <c r="O10" i="15" s="1"/>
  <c r="F10" i="15" s="1"/>
  <c r="G10" i="15" s="1"/>
  <c r="N41" i="15"/>
  <c r="P41" i="15" s="1"/>
  <c r="L154" i="15"/>
  <c r="N154" i="15" s="1"/>
  <c r="P154" i="15" s="1"/>
  <c r="K154" i="15"/>
  <c r="M154" i="15" s="1"/>
  <c r="O154" i="15" s="1"/>
  <c r="F154" i="15" s="1"/>
  <c r="G154" i="15" s="1"/>
  <c r="L352" i="15"/>
  <c r="N352" i="15" s="1"/>
  <c r="P352" i="15" s="1"/>
  <c r="F352" i="15" s="1"/>
  <c r="G352" i="15" s="1"/>
  <c r="K352" i="15"/>
  <c r="M352" i="15" s="1"/>
  <c r="O352" i="15" s="1"/>
  <c r="F108" i="15"/>
  <c r="G108" i="15" s="1"/>
  <c r="O123" i="15"/>
  <c r="F123" i="15" s="1"/>
  <c r="G123" i="15" s="1"/>
  <c r="L74" i="15"/>
  <c r="N74" i="15" s="1"/>
  <c r="P74" i="15" s="1"/>
  <c r="K173" i="15"/>
  <c r="M173" i="15" s="1"/>
  <c r="O173" i="15" s="1"/>
  <c r="F173" i="15" s="1"/>
  <c r="G173" i="15" s="1"/>
  <c r="K146" i="15"/>
  <c r="M146" i="15" s="1"/>
  <c r="O146" i="15" s="1"/>
  <c r="F146" i="15" s="1"/>
  <c r="G146" i="15" s="1"/>
  <c r="K92" i="15"/>
  <c r="M130" i="15"/>
  <c r="O130" i="15" s="1"/>
  <c r="F130" i="15" s="1"/>
  <c r="G130" i="15" s="1"/>
  <c r="L330" i="15"/>
  <c r="N330" i="15" s="1"/>
  <c r="P330" i="15" s="1"/>
  <c r="F330" i="15" s="1"/>
  <c r="G330" i="15" s="1"/>
  <c r="K330" i="15"/>
  <c r="M330" i="15" s="1"/>
  <c r="O330" i="15" s="1"/>
  <c r="K138" i="15"/>
  <c r="M138" i="15" s="1"/>
  <c r="O138" i="15" s="1"/>
  <c r="F138" i="15" s="1"/>
  <c r="G138" i="15" s="1"/>
  <c r="K127" i="15"/>
  <c r="M127" i="15" s="1"/>
  <c r="O127" i="15" s="1"/>
  <c r="F127" i="15" s="1"/>
  <c r="G127" i="15" s="1"/>
  <c r="L127" i="15"/>
  <c r="N127" i="15" s="1"/>
  <c r="P127" i="15" s="1"/>
  <c r="K91" i="15"/>
  <c r="M91" i="15" s="1"/>
  <c r="O91" i="15" s="1"/>
  <c r="F91" i="15" s="1"/>
  <c r="G91" i="15" s="1"/>
  <c r="L87" i="15"/>
  <c r="N87" i="15" s="1"/>
  <c r="P87" i="15" s="1"/>
  <c r="K87" i="15"/>
  <c r="M87" i="15" s="1"/>
  <c r="O87" i="15" s="1"/>
  <c r="F87" i="15" s="1"/>
  <c r="G87" i="15" s="1"/>
  <c r="K148" i="15"/>
  <c r="M148" i="15" s="1"/>
  <c r="O148" i="15" s="1"/>
  <c r="F148" i="15" s="1"/>
  <c r="G148" i="15" s="1"/>
  <c r="K275" i="15"/>
  <c r="M275" i="15" s="1"/>
  <c r="O275" i="15"/>
  <c r="L275" i="15"/>
  <c r="N275" i="15" s="1"/>
  <c r="P275" i="15" s="1"/>
  <c r="F275" i="15" s="1"/>
  <c r="G275" i="15" s="1"/>
  <c r="L303" i="15"/>
  <c r="N303" i="15" s="1"/>
  <c r="P303" i="15" s="1"/>
  <c r="F303" i="15" s="1"/>
  <c r="G303" i="15" s="1"/>
  <c r="K303" i="15"/>
  <c r="M303" i="15" s="1"/>
  <c r="O303" i="15" s="1"/>
  <c r="K109" i="15"/>
  <c r="M109" i="15" s="1"/>
  <c r="O109" i="15" s="1"/>
  <c r="F109" i="15" s="1"/>
  <c r="G109" i="15" s="1"/>
  <c r="K41" i="15"/>
  <c r="M41" i="15" s="1"/>
  <c r="O41" i="15" s="1"/>
  <c r="F41" i="15" s="1"/>
  <c r="G41" i="15" s="1"/>
  <c r="L328" i="15"/>
  <c r="N328" i="15" s="1"/>
  <c r="P328" i="15" s="1"/>
  <c r="F328" i="15" s="1"/>
  <c r="G328" i="15" s="1"/>
  <c r="L368" i="15"/>
  <c r="N368" i="15" s="1"/>
  <c r="P368" i="15" s="1"/>
  <c r="F368" i="15" s="1"/>
  <c r="G368" i="15" s="1"/>
  <c r="K368" i="15"/>
  <c r="M368" i="15" s="1"/>
  <c r="O368" i="15" s="1"/>
  <c r="K197" i="15"/>
  <c r="M197" i="15" s="1"/>
  <c r="O197" i="15" s="1"/>
  <c r="M140" i="15"/>
  <c r="O140" i="15" s="1"/>
  <c r="F140" i="15" s="1"/>
  <c r="G140" i="15" s="1"/>
  <c r="L152" i="15"/>
  <c r="K152" i="15"/>
  <c r="M152" i="15" s="1"/>
  <c r="O152" i="15" s="1"/>
  <c r="F152" i="15" s="1"/>
  <c r="G152" i="15" s="1"/>
  <c r="L279" i="15"/>
  <c r="N279" i="15"/>
  <c r="P279" i="15" s="1"/>
  <c r="F279" i="15" s="1"/>
  <c r="G279" i="15" s="1"/>
  <c r="L300" i="15"/>
  <c r="N300" i="15" s="1"/>
  <c r="P300" i="15" s="1"/>
  <c r="F300" i="15" s="1"/>
  <c r="G300" i="15" s="1"/>
  <c r="K300" i="15"/>
  <c r="M300" i="15" s="1"/>
  <c r="O300" i="15" s="1"/>
  <c r="L197" i="15"/>
  <c r="N197" i="15" s="1"/>
  <c r="P197" i="15" s="1"/>
  <c r="F197" i="15" s="1"/>
  <c r="G197" i="15" s="1"/>
  <c r="K264" i="15"/>
  <c r="M264" i="15" s="1"/>
  <c r="O264" i="15" s="1"/>
  <c r="L319" i="15"/>
  <c r="N319" i="15" s="1"/>
  <c r="P319" i="15" s="1"/>
  <c r="F319" i="15" s="1"/>
  <c r="G319" i="15" s="1"/>
  <c r="M328" i="15"/>
  <c r="O328" i="15" s="1"/>
  <c r="L327" i="15"/>
  <c r="N327" i="15" s="1"/>
  <c r="P327" i="15" s="1"/>
  <c r="F327" i="15" s="1"/>
  <c r="G327" i="15" s="1"/>
  <c r="L243" i="15"/>
  <c r="K243" i="15"/>
  <c r="M243" i="15" s="1"/>
  <c r="O243" i="15" s="1"/>
  <c r="N243" i="15"/>
  <c r="P243" i="15" s="1"/>
  <c r="F243" i="15" s="1"/>
  <c r="G243" i="15" s="1"/>
  <c r="L36" i="15"/>
  <c r="N36" i="15" s="1"/>
  <c r="P36" i="15" s="1"/>
  <c r="K36" i="15"/>
  <c r="M36" i="15" s="1"/>
  <c r="O36" i="15" s="1"/>
  <c r="F36" i="15" s="1"/>
  <c r="G36" i="15" s="1"/>
  <c r="L335" i="15"/>
  <c r="N335" i="15" s="1"/>
  <c r="P335" i="15" s="1"/>
  <c r="F335" i="15" s="1"/>
  <c r="G335" i="15" s="1"/>
  <c r="K335" i="15"/>
  <c r="M335" i="15" s="1"/>
  <c r="O335" i="15" s="1"/>
  <c r="K17" i="15"/>
  <c r="M17" i="15"/>
  <c r="O17" i="15" s="1"/>
  <c r="F17" i="15" s="1"/>
  <c r="G17" i="15" s="1"/>
  <c r="K156" i="15"/>
  <c r="M156" i="15" s="1"/>
  <c r="O156" i="15" s="1"/>
  <c r="F156" i="15" s="1"/>
  <c r="G156" i="15" s="1"/>
  <c r="L156" i="15"/>
  <c r="N156" i="15" s="1"/>
  <c r="P156" i="15" s="1"/>
  <c r="L312" i="15"/>
  <c r="N312" i="15" s="1"/>
  <c r="P312" i="15" s="1"/>
  <c r="F312" i="15" s="1"/>
  <c r="G312" i="15" s="1"/>
  <c r="K312" i="15"/>
  <c r="M312" i="15" s="1"/>
  <c r="O312" i="15" s="1"/>
  <c r="K149" i="15"/>
  <c r="M149" i="15"/>
  <c r="O149" i="15" s="1"/>
  <c r="F149" i="15" s="1"/>
  <c r="G149" i="15" s="1"/>
  <c r="L149" i="15"/>
  <c r="N149" i="15" s="1"/>
  <c r="P149" i="15" s="1"/>
  <c r="M348" i="15"/>
  <c r="O348" i="15" s="1"/>
  <c r="L218" i="15"/>
  <c r="N218" i="15" s="1"/>
  <c r="P218" i="15" s="1"/>
  <c r="F218" i="15" s="1"/>
  <c r="G218" i="15" s="1"/>
  <c r="K218" i="15"/>
  <c r="M218" i="15" s="1"/>
  <c r="O218" i="15" s="1"/>
  <c r="K195" i="15"/>
  <c r="L195" i="15"/>
  <c r="N195" i="15" s="1"/>
  <c r="P195" i="15" s="1"/>
  <c r="F195" i="15" s="1"/>
  <c r="G195" i="15" s="1"/>
  <c r="L143" i="15"/>
  <c r="N143" i="15"/>
  <c r="P143" i="15" s="1"/>
  <c r="P343" i="15"/>
  <c r="F343" i="15" s="1"/>
  <c r="G343" i="15" s="1"/>
  <c r="K343" i="15"/>
  <c r="M343" i="15" s="1"/>
  <c r="O343" i="15" s="1"/>
  <c r="K175" i="15"/>
  <c r="M175" i="15" s="1"/>
  <c r="O175" i="15" s="1"/>
  <c r="F175" i="15" s="1"/>
  <c r="G175" i="15" s="1"/>
  <c r="L175" i="15"/>
  <c r="N175" i="15" s="1"/>
  <c r="P175" i="15" s="1"/>
  <c r="K209" i="15"/>
  <c r="M209" i="15" s="1"/>
  <c r="O209" i="15" s="1"/>
  <c r="M195" i="15"/>
  <c r="O195" i="15" s="1"/>
  <c r="L27" i="15"/>
  <c r="N27" i="15" s="1"/>
  <c r="P27" i="15" s="1"/>
  <c r="L130" i="15"/>
  <c r="N130" i="15" s="1"/>
  <c r="P130" i="15" s="1"/>
  <c r="L137" i="15"/>
  <c r="N137" i="15" s="1"/>
  <c r="P137" i="15" s="1"/>
  <c r="K155" i="15"/>
  <c r="M155" i="15" s="1"/>
  <c r="O155" i="15" s="1"/>
  <c r="F155" i="15" s="1"/>
  <c r="G155" i="15" s="1"/>
  <c r="K267" i="15"/>
  <c r="M267" i="15" s="1"/>
  <c r="O267" i="15" s="1"/>
  <c r="L250" i="15"/>
  <c r="N250" i="15" s="1"/>
  <c r="P250" i="15" s="1"/>
  <c r="F250" i="15" s="1"/>
  <c r="G250" i="15" s="1"/>
  <c r="L252" i="15"/>
  <c r="N252" i="15" s="1"/>
  <c r="P252" i="15" s="1"/>
  <c r="F252" i="15" s="1"/>
  <c r="G252" i="15" s="1"/>
  <c r="K252" i="15"/>
  <c r="M252" i="15" s="1"/>
  <c r="O252" i="15" s="1"/>
  <c r="K317" i="15"/>
  <c r="M317" i="15" s="1"/>
  <c r="O317" i="15" s="1"/>
  <c r="K327" i="15"/>
  <c r="K68" i="15"/>
  <c r="M68" i="15" s="1"/>
  <c r="O68" i="15" s="1"/>
  <c r="F68" i="15" s="1"/>
  <c r="G68" i="15" s="1"/>
  <c r="L343" i="15"/>
  <c r="N343" i="15" s="1"/>
  <c r="K269" i="15"/>
  <c r="L269" i="15"/>
  <c r="N269" i="15" s="1"/>
  <c r="P269" i="15" s="1"/>
  <c r="F269" i="15" s="1"/>
  <c r="G269" i="15" s="1"/>
  <c r="L95" i="15"/>
  <c r="N95" i="15" s="1"/>
  <c r="P95" i="15"/>
  <c r="L119" i="15"/>
  <c r="N119" i="15" s="1"/>
  <c r="P119" i="15" s="1"/>
  <c r="K119" i="15"/>
  <c r="M119" i="15"/>
  <c r="O119" i="15" s="1"/>
  <c r="F119" i="15" s="1"/>
  <c r="G119" i="15" s="1"/>
  <c r="K280" i="15"/>
  <c r="M280" i="15" s="1"/>
  <c r="O280" i="15" s="1"/>
  <c r="L280" i="15"/>
  <c r="N280" i="15" s="1"/>
  <c r="P280" i="15" s="1"/>
  <c r="F280" i="15" s="1"/>
  <c r="G280" i="15" s="1"/>
  <c r="L267" i="15"/>
  <c r="N267" i="15" s="1"/>
  <c r="P267" i="15" s="1"/>
  <c r="F267" i="15" s="1"/>
  <c r="G267" i="15" s="1"/>
  <c r="K50" i="15"/>
  <c r="M50" i="15" s="1"/>
  <c r="O50" i="15" s="1"/>
  <c r="F50" i="15" s="1"/>
  <c r="G50" i="15" s="1"/>
  <c r="L50" i="15"/>
  <c r="N50" i="15" s="1"/>
  <c r="P50" i="15" s="1"/>
  <c r="K151" i="15"/>
  <c r="M151" i="15" s="1"/>
  <c r="O151" i="15"/>
  <c r="F151" i="15" s="1"/>
  <c r="G151" i="15" s="1"/>
  <c r="L273" i="15"/>
  <c r="N273" i="15" s="1"/>
  <c r="P273" i="15" s="1"/>
  <c r="F273" i="15" s="1"/>
  <c r="G273" i="15" s="1"/>
  <c r="K273" i="15"/>
  <c r="M273" i="15" s="1"/>
  <c r="O273" i="15" s="1"/>
  <c r="L348" i="15"/>
  <c r="N348" i="15" s="1"/>
  <c r="P348" i="15" s="1"/>
  <c r="F348" i="15" s="1"/>
  <c r="G348" i="15" s="1"/>
  <c r="L334" i="15"/>
  <c r="N334" i="15"/>
  <c r="P334" i="15" s="1"/>
  <c r="F334" i="15" s="1"/>
  <c r="G334" i="15" s="1"/>
  <c r="K65" i="15"/>
  <c r="L65" i="15"/>
  <c r="N65" i="15" s="1"/>
  <c r="P65" i="15" s="1"/>
  <c r="K230" i="15"/>
  <c r="M230" i="15" s="1"/>
  <c r="O230" i="15" s="1"/>
  <c r="L337" i="15"/>
  <c r="N337" i="15"/>
  <c r="P337" i="15" s="1"/>
  <c r="F337" i="15" s="1"/>
  <c r="G337" i="15" s="1"/>
  <c r="K336" i="15"/>
  <c r="M336" i="15" s="1"/>
  <c r="O336" i="15" s="1"/>
  <c r="L336" i="15"/>
  <c r="N336" i="15" s="1"/>
  <c r="P336" i="15" s="1"/>
  <c r="F336" i="15" s="1"/>
  <c r="G336" i="15" s="1"/>
  <c r="K48" i="15"/>
  <c r="M48" i="15" s="1"/>
  <c r="O48" i="15" s="1"/>
  <c r="F48" i="15" s="1"/>
  <c r="G48" i="15" s="1"/>
  <c r="M238" i="15"/>
  <c r="O238" i="15" s="1"/>
  <c r="N355" i="15"/>
  <c r="P355" i="15" s="1"/>
  <c r="F355" i="15" s="1"/>
  <c r="G355" i="15" s="1"/>
  <c r="L263" i="15"/>
  <c r="N263" i="15" s="1"/>
  <c r="P263" i="15" s="1"/>
  <c r="F263" i="15" s="1"/>
  <c r="G263" i="15" s="1"/>
  <c r="K85" i="15"/>
  <c r="M85" i="15"/>
  <c r="O85" i="15" s="1"/>
  <c r="F85" i="15" s="1"/>
  <c r="G85" i="15" s="1"/>
  <c r="K57" i="15"/>
  <c r="M57" i="15" s="1"/>
  <c r="O57" i="15" s="1"/>
  <c r="F57" i="15" s="1"/>
  <c r="G57" i="15" s="1"/>
  <c r="L85" i="15"/>
  <c r="N85" i="15" s="1"/>
  <c r="P85" i="15" s="1"/>
  <c r="K143" i="15"/>
  <c r="M143" i="15" s="1"/>
  <c r="O143" i="15" s="1"/>
  <c r="F143" i="15" s="1"/>
  <c r="G143" i="15" s="1"/>
  <c r="N152" i="15"/>
  <c r="P152" i="15" s="1"/>
  <c r="P26" i="15"/>
  <c r="K26" i="15"/>
  <c r="M26" i="15" s="1"/>
  <c r="O26" i="15" s="1"/>
  <c r="F26" i="15" s="1"/>
  <c r="G26" i="15" s="1"/>
  <c r="K79" i="15"/>
  <c r="M79" i="15" s="1"/>
  <c r="O79" i="15" s="1"/>
  <c r="F79" i="15" s="1"/>
  <c r="G79" i="15" s="1"/>
  <c r="L109" i="15"/>
  <c r="N109" i="15" s="1"/>
  <c r="P109" i="15" s="1"/>
  <c r="L251" i="15"/>
  <c r="N251" i="15" s="1"/>
  <c r="P251" i="15" s="1"/>
  <c r="F251" i="15" s="1"/>
  <c r="G251" i="15" s="1"/>
  <c r="K279" i="15"/>
  <c r="M279" i="15" s="1"/>
  <c r="O279" i="15" s="1"/>
  <c r="K229" i="15"/>
  <c r="M229" i="15" s="1"/>
  <c r="O229" i="15" s="1"/>
  <c r="L160" i="15"/>
  <c r="N160" i="15" s="1"/>
  <c r="P160" i="15" s="1"/>
  <c r="K160" i="15"/>
  <c r="M160" i="15" s="1"/>
  <c r="O160" i="15" s="1"/>
  <c r="F160" i="15" s="1"/>
  <c r="G160" i="15" s="1"/>
  <c r="L203" i="15"/>
  <c r="N203" i="15" s="1"/>
  <c r="P203" i="15"/>
  <c r="F203" i="15" s="1"/>
  <c r="G203" i="15" s="1"/>
  <c r="K365" i="15"/>
  <c r="M365" i="15" s="1"/>
  <c r="O365" i="15" s="1"/>
  <c r="L365" i="15"/>
  <c r="N365" i="15" s="1"/>
  <c r="P365" i="15" s="1"/>
  <c r="F365" i="15" s="1"/>
  <c r="G365" i="15" s="1"/>
  <c r="K80" i="15"/>
  <c r="M80" i="15"/>
  <c r="O80" i="15" s="1"/>
  <c r="F80" i="15" s="1"/>
  <c r="G80" i="15" s="1"/>
  <c r="L308" i="15"/>
  <c r="N308" i="15" s="1"/>
  <c r="P308" i="15" s="1"/>
  <c r="F308" i="15" s="1"/>
  <c r="G308" i="15" s="1"/>
  <c r="K308" i="15"/>
  <c r="M308" i="15" s="1"/>
  <c r="O308" i="15" s="1"/>
  <c r="L8" i="18"/>
  <c r="N8" i="18" s="1"/>
  <c r="P8" i="18" s="1"/>
  <c r="K8" i="18"/>
  <c r="M8" i="18" s="1"/>
  <c r="O8" i="18" s="1"/>
  <c r="K161" i="15"/>
  <c r="M161" i="15" s="1"/>
  <c r="O161" i="15" s="1"/>
  <c r="F161" i="15" s="1"/>
  <c r="G161" i="15" s="1"/>
  <c r="L278" i="15"/>
  <c r="N278" i="15" s="1"/>
  <c r="P278" i="15" s="1"/>
  <c r="F278" i="15" s="1"/>
  <c r="G278" i="15" s="1"/>
  <c r="K285" i="15"/>
  <c r="M285" i="15" s="1"/>
  <c r="O285" i="15" s="1"/>
  <c r="K318" i="15"/>
  <c r="M318" i="15" s="1"/>
  <c r="O318" i="15" s="1"/>
  <c r="K367" i="15"/>
  <c r="M367" i="15" s="1"/>
  <c r="O367" i="15" s="1"/>
  <c r="L120" i="15"/>
  <c r="N120" i="15" s="1"/>
  <c r="P120" i="15" s="1"/>
  <c r="L71" i="15"/>
  <c r="N71" i="15" s="1"/>
  <c r="P71" i="15" s="1"/>
  <c r="M206" i="15"/>
  <c r="O206" i="15" s="1"/>
  <c r="K246" i="15"/>
  <c r="M246" i="15" s="1"/>
  <c r="O246" i="15" s="1"/>
  <c r="M332" i="15"/>
  <c r="O332" i="15" s="1"/>
  <c r="K331" i="15"/>
  <c r="M331" i="15" s="1"/>
  <c r="O331" i="15" s="1"/>
  <c r="M92" i="15"/>
  <c r="O92" i="15" s="1"/>
  <c r="F92" i="15" s="1"/>
  <c r="G92" i="15" s="1"/>
  <c r="M103" i="15"/>
  <c r="O103" i="15" s="1"/>
  <c r="F103" i="15" s="1"/>
  <c r="G103" i="15" s="1"/>
  <c r="O172" i="15"/>
  <c r="F172" i="15" s="1"/>
  <c r="G172" i="15" s="1"/>
  <c r="L296" i="15"/>
  <c r="N296" i="15" s="1"/>
  <c r="P296" i="15" s="1"/>
  <c r="F296" i="15" s="1"/>
  <c r="G296" i="15" s="1"/>
  <c r="K245" i="15"/>
  <c r="M245" i="15" s="1"/>
  <c r="O245" i="15" s="1"/>
  <c r="L309" i="15"/>
  <c r="N309" i="15" s="1"/>
  <c r="P309" i="15" s="1"/>
  <c r="F309" i="15" s="1"/>
  <c r="G309" i="15" s="1"/>
  <c r="K333" i="15"/>
  <c r="M333" i="15" s="1"/>
  <c r="O333" i="15" s="1"/>
  <c r="L121" i="15"/>
  <c r="N121" i="15" s="1"/>
  <c r="P121" i="15" s="1"/>
  <c r="M65" i="15"/>
  <c r="O65" i="15" s="1"/>
  <c r="F65" i="15" s="1"/>
  <c r="G65" i="15" s="1"/>
  <c r="N321" i="15"/>
  <c r="P321" i="15" s="1"/>
  <c r="F321" i="15" s="1"/>
  <c r="G321" i="15" s="1"/>
  <c r="K339" i="15"/>
  <c r="M339" i="15" s="1"/>
  <c r="O339" i="15" s="1"/>
  <c r="K353" i="15"/>
  <c r="M353" i="15" s="1"/>
  <c r="O353" i="15" s="1"/>
  <c r="P162" i="15"/>
  <c r="O309" i="15"/>
  <c r="M136" i="15"/>
  <c r="O136" i="15" s="1"/>
  <c r="F136" i="15" s="1"/>
  <c r="G136" i="15" s="1"/>
  <c r="L39" i="15"/>
  <c r="N39" i="15" s="1"/>
  <c r="P39" i="15" s="1"/>
  <c r="M266" i="15"/>
  <c r="O266" i="15" s="1"/>
  <c r="K310" i="15"/>
  <c r="M310" i="15" s="1"/>
  <c r="O310" i="15" s="1"/>
  <c r="L226" i="15"/>
  <c r="N226" i="15" s="1"/>
  <c r="P226" i="15" s="1"/>
  <c r="F226" i="15" s="1"/>
  <c r="G226" i="15" s="1"/>
  <c r="K69" i="15"/>
  <c r="M69" i="15" s="1"/>
  <c r="O69" i="15" s="1"/>
  <c r="F69" i="15" s="1"/>
  <c r="G69" i="15" s="1"/>
  <c r="K106" i="15"/>
  <c r="M106" i="15" s="1"/>
  <c r="O106" i="15" s="1"/>
  <c r="F106" i="15" s="1"/>
  <c r="G106" i="15" s="1"/>
  <c r="M189" i="15"/>
  <c r="O189" i="15" s="1"/>
  <c r="F189" i="15" s="1"/>
  <c r="G189" i="15" s="1"/>
  <c r="L232" i="15"/>
  <c r="N232" i="15" s="1"/>
  <c r="P232" i="15" s="1"/>
  <c r="F232" i="15" s="1"/>
  <c r="G232" i="15" s="1"/>
  <c r="K344" i="15"/>
  <c r="M344" i="15" s="1"/>
  <c r="O344" i="15" s="1"/>
  <c r="N245" i="15"/>
  <c r="P245" i="15" s="1"/>
  <c r="F245" i="15" s="1"/>
  <c r="G245" i="15" s="1"/>
  <c r="K302" i="15"/>
  <c r="M302" i="15" s="1"/>
  <c r="O302" i="15" s="1"/>
  <c r="M104" i="15"/>
  <c r="O104" i="15" s="1"/>
  <c r="F104" i="15" s="1"/>
  <c r="G104" i="15" s="1"/>
  <c r="K228" i="15"/>
  <c r="M228" i="15" s="1"/>
  <c r="O228" i="15" s="1"/>
  <c r="L332" i="15"/>
  <c r="N332" i="15" s="1"/>
  <c r="P332" i="15" s="1"/>
  <c r="F332" i="15" s="1"/>
  <c r="G332" i="15" s="1"/>
  <c r="L256" i="15"/>
  <c r="N256" i="15" s="1"/>
  <c r="P256" i="15" s="1"/>
  <c r="F256" i="15" s="1"/>
  <c r="G256" i="15" s="1"/>
  <c r="L103" i="15"/>
  <c r="N103" i="15" s="1"/>
  <c r="P103" i="15" s="1"/>
  <c r="K170" i="15"/>
  <c r="M170" i="15" s="1"/>
  <c r="O170" i="15" s="1"/>
  <c r="F170" i="15" s="1"/>
  <c r="G170" i="15" s="1"/>
  <c r="L97" i="15"/>
  <c r="N97" i="15" s="1"/>
  <c r="P97" i="15" s="1"/>
  <c r="M262" i="15"/>
  <c r="O262" i="15" s="1"/>
  <c r="L8" i="15"/>
  <c r="N8" i="15" s="1"/>
  <c r="P8" i="15" s="1"/>
  <c r="F313" i="15"/>
  <c r="G313" i="15" s="1"/>
  <c r="K359" i="15"/>
  <c r="M359" i="15" s="1"/>
  <c r="O359" i="15" s="1"/>
  <c r="L266" i="15"/>
  <c r="N266" i="15" s="1"/>
  <c r="P266" i="15" s="1"/>
  <c r="F266" i="15" s="1"/>
  <c r="G266" i="15" s="1"/>
  <c r="K75" i="15"/>
  <c r="L186" i="15"/>
  <c r="N186" i="15" s="1"/>
  <c r="P186" i="15" s="1"/>
  <c r="M186" i="15"/>
  <c r="O186" i="15" s="1"/>
  <c r="F186" i="15" s="1"/>
  <c r="G186" i="15" s="1"/>
  <c r="M71" i="15"/>
  <c r="O71" i="15" s="1"/>
  <c r="F71" i="15" s="1"/>
  <c r="G71" i="15" s="1"/>
  <c r="N255" i="15"/>
  <c r="P255" i="15" s="1"/>
  <c r="F255" i="15" s="1"/>
  <c r="G255" i="15" s="1"/>
  <c r="K349" i="15"/>
  <c r="M349" i="15" s="1"/>
  <c r="O349" i="15" s="1"/>
  <c r="L9" i="15"/>
  <c r="N9" i="15" s="1"/>
  <c r="P9" i="15" s="1"/>
  <c r="L206" i="15"/>
  <c r="N206" i="15" s="1"/>
  <c r="P206" i="15" s="1"/>
  <c r="F206" i="15" s="1"/>
  <c r="G206" i="15" s="1"/>
  <c r="K255" i="15"/>
  <c r="M255" i="15" s="1"/>
  <c r="O255" i="15" s="1"/>
  <c r="K321" i="15"/>
  <c r="M321" i="15" s="1"/>
  <c r="O321" i="15" s="1"/>
  <c r="L298" i="15"/>
  <c r="N298" i="15" s="1"/>
  <c r="P298" i="15" s="1"/>
  <c r="F298" i="15" s="1"/>
  <c r="G298" i="15" s="1"/>
  <c r="K298" i="15"/>
  <c r="M298" i="15" s="1"/>
  <c r="O298" i="15" s="1"/>
  <c r="N202" i="15"/>
  <c r="P202" i="15" s="1"/>
  <c r="F202" i="15" s="1"/>
  <c r="G202" i="15" s="1"/>
  <c r="K361" i="15"/>
  <c r="M361" i="15" s="1"/>
  <c r="O361" i="15" s="1"/>
  <c r="L361" i="15"/>
  <c r="N361" i="15" s="1"/>
  <c r="P361" i="15" s="1"/>
  <c r="F361" i="15" s="1"/>
  <c r="G361" i="15" s="1"/>
  <c r="K49" i="15"/>
  <c r="M49" i="15" s="1"/>
  <c r="O49" i="15" s="1"/>
  <c r="F49" i="15" s="1"/>
  <c r="G49" i="15" s="1"/>
  <c r="L54" i="15"/>
  <c r="N54" i="15" s="1"/>
  <c r="P54" i="15" s="1"/>
  <c r="M153" i="15"/>
  <c r="O153" i="15" s="1"/>
  <c r="F153" i="15" s="1"/>
  <c r="G153" i="15" s="1"/>
  <c r="N246" i="15"/>
  <c r="P246" i="15" s="1"/>
  <c r="F246" i="15" s="1"/>
  <c r="G246" i="15" s="1"/>
  <c r="L307" i="15"/>
  <c r="N307" i="15" s="1"/>
  <c r="P307" i="15" s="1"/>
  <c r="F307" i="15" s="1"/>
  <c r="G307" i="15" s="1"/>
  <c r="G227" i="15"/>
  <c r="K227" i="15"/>
  <c r="M227" i="15" s="1"/>
  <c r="O227" i="15" s="1"/>
  <c r="L180" i="15"/>
  <c r="N180" i="15" s="1"/>
  <c r="P180" i="15" s="1"/>
  <c r="M233" i="15"/>
  <c r="O233" i="15" s="1"/>
  <c r="K369" i="15"/>
  <c r="M369" i="15" s="1"/>
  <c r="O369" i="15" s="1"/>
  <c r="L369" i="15"/>
  <c r="N369" i="15" s="1"/>
  <c r="P369" i="15" s="1"/>
  <c r="F369" i="15" s="1"/>
  <c r="G369" i="15" s="1"/>
  <c r="L281" i="15"/>
  <c r="N281" i="15" s="1"/>
  <c r="P281" i="15" s="1"/>
  <c r="F281" i="15" s="1"/>
  <c r="G281" i="15" s="1"/>
  <c r="K202" i="15"/>
  <c r="M202" i="15" s="1"/>
  <c r="O202" i="15" s="1"/>
  <c r="L230" i="15"/>
  <c r="N230" i="15" s="1"/>
  <c r="P230" i="15" s="1"/>
  <c r="F230" i="15" s="1"/>
  <c r="G230" i="15" s="1"/>
  <c r="K180" i="15"/>
  <c r="M180" i="15" s="1"/>
  <c r="O180" i="15" s="1"/>
  <c r="F180" i="15" s="1"/>
  <c r="G180" i="15" s="1"/>
  <c r="N228" i="15"/>
  <c r="P228" i="15" s="1"/>
  <c r="F228" i="15" s="1"/>
  <c r="G228" i="15" s="1"/>
  <c r="L262" i="15"/>
  <c r="N262" i="15" s="1"/>
  <c r="P262" i="15" s="1"/>
  <c r="F262" i="15" s="1"/>
  <c r="G262" i="15" s="1"/>
  <c r="K307" i="15"/>
  <c r="M307" i="15" s="1"/>
  <c r="O307" i="15" s="1"/>
  <c r="G344" i="15"/>
  <c r="K313" i="15"/>
  <c r="M313" i="15" s="1"/>
  <c r="O313" i="15" s="1"/>
  <c r="N249" i="15"/>
  <c r="P249" i="15" s="1"/>
  <c r="F249" i="15" s="1"/>
  <c r="G249" i="15" s="1"/>
  <c r="K236" i="15"/>
  <c r="M236" i="15" s="1"/>
  <c r="O236" i="15" s="1"/>
  <c r="L236" i="15"/>
  <c r="N236" i="15" s="1"/>
  <c r="P236" i="15" s="1"/>
  <c r="F236" i="15" s="1"/>
  <c r="L293" i="15"/>
  <c r="K293" i="15"/>
  <c r="M293" i="15" s="1"/>
  <c r="O293" i="15" s="1"/>
  <c r="K23" i="15"/>
  <c r="M23" i="15" s="1"/>
  <c r="O23" i="15" s="1"/>
  <c r="F23" i="15" s="1"/>
  <c r="G23" i="15" s="1"/>
  <c r="P43" i="15"/>
  <c r="K200" i="15"/>
  <c r="M200" i="15" s="1"/>
  <c r="O200" i="15" s="1"/>
  <c r="L200" i="15"/>
  <c r="N200" i="15" s="1"/>
  <c r="P200" i="15" s="1"/>
  <c r="F200" i="15" s="1"/>
  <c r="G200" i="15" s="1"/>
  <c r="N242" i="15"/>
  <c r="P242" i="15" s="1"/>
  <c r="F242" i="15" s="1"/>
  <c r="G242" i="15" s="1"/>
  <c r="K249" i="15"/>
  <c r="M249" i="15" s="1"/>
  <c r="O249" i="15" s="1"/>
  <c r="K242" i="15"/>
  <c r="M242" i="15" s="1"/>
  <c r="O242" i="15" s="1"/>
  <c r="N293" i="15"/>
  <c r="P293" i="15" s="1"/>
  <c r="F293" i="15" s="1"/>
  <c r="G293" i="15" s="1"/>
  <c r="K364" i="15"/>
  <c r="M364" i="15" s="1"/>
  <c r="O364" i="15" s="1"/>
  <c r="K306" i="15"/>
  <c r="M306" i="15" s="1"/>
  <c r="O306" i="15" s="1"/>
  <c r="K322" i="15"/>
  <c r="M322" i="15" s="1"/>
  <c r="O322" i="15" s="1"/>
  <c r="L136" i="15"/>
  <c r="N136" i="15" s="1"/>
  <c r="P136" i="15" s="1"/>
  <c r="L191" i="15"/>
  <c r="N191" i="15" s="1"/>
  <c r="P191" i="15" s="1"/>
  <c r="F191" i="15" s="1"/>
  <c r="G191" i="15" s="1"/>
  <c r="K191" i="15"/>
  <c r="M191" i="15" s="1"/>
  <c r="O191" i="15" s="1"/>
  <c r="L104" i="15"/>
  <c r="N104" i="15" s="1"/>
  <c r="P104" i="15" s="1"/>
  <c r="L135" i="15"/>
  <c r="N135" i="15" s="1"/>
  <c r="P135" i="15" s="1"/>
  <c r="K135" i="15"/>
  <c r="M135" i="15" s="1"/>
  <c r="O135" i="15" s="1"/>
  <c r="F135" i="15" s="1"/>
  <c r="G135" i="15" s="1"/>
  <c r="L222" i="15"/>
  <c r="N222" i="15" s="1"/>
  <c r="P222" i="15" s="1"/>
  <c r="F222" i="15" s="1"/>
  <c r="G222" i="15" s="1"/>
  <c r="K222" i="15"/>
  <c r="M222" i="15" s="1"/>
  <c r="O222" i="15" s="1"/>
  <c r="L341" i="15"/>
  <c r="N341" i="15" s="1"/>
  <c r="P341" i="15" s="1"/>
  <c r="F341" i="15" s="1"/>
  <c r="G341" i="15" s="1"/>
  <c r="K158" i="15"/>
  <c r="M158" i="15" s="1"/>
  <c r="O158" i="15" s="1"/>
  <c r="F158" i="15" s="1"/>
  <c r="G158" i="15" s="1"/>
  <c r="L158" i="15"/>
  <c r="K147" i="15"/>
  <c r="M147" i="15" s="1"/>
  <c r="O147" i="15" s="1"/>
  <c r="F147" i="15" s="1"/>
  <c r="G147" i="15" s="1"/>
  <c r="L147" i="15"/>
  <c r="N147" i="15" s="1"/>
  <c r="P147" i="15" s="1"/>
  <c r="K181" i="15"/>
  <c r="M181" i="15" s="1"/>
  <c r="O181" i="15" s="1"/>
  <c r="F181" i="15" s="1"/>
  <c r="G181" i="15" s="1"/>
  <c r="L181" i="15"/>
  <c r="N181" i="15" s="1"/>
  <c r="P181" i="15" s="1"/>
  <c r="M75" i="15"/>
  <c r="O75" i="15" s="1"/>
  <c r="F75" i="15" s="1"/>
  <c r="G75" i="15" s="1"/>
  <c r="N237" i="15"/>
  <c r="P237" i="15" s="1"/>
  <c r="F237" i="15" s="1"/>
  <c r="G237" i="15" s="1"/>
  <c r="K43" i="15"/>
  <c r="M43" i="15" s="1"/>
  <c r="O43" i="15" s="1"/>
  <c r="F43" i="15" s="1"/>
  <c r="G43" i="15" s="1"/>
  <c r="L172" i="15"/>
  <c r="N172" i="15" s="1"/>
  <c r="P172" i="15" s="1"/>
  <c r="L205" i="15"/>
  <c r="N205" i="15" s="1"/>
  <c r="P205" i="15" s="1"/>
  <c r="F205" i="15" s="1"/>
  <c r="G205" i="15" s="1"/>
  <c r="K162" i="15"/>
  <c r="M162" i="15" s="1"/>
  <c r="O162" i="15" s="1"/>
  <c r="F162" i="15" s="1"/>
  <c r="G162" i="15" s="1"/>
  <c r="M256" i="15"/>
  <c r="O256" i="15" s="1"/>
  <c r="K341" i="15"/>
  <c r="M341" i="15" s="1"/>
  <c r="O341" i="15" s="1"/>
  <c r="N322" i="15"/>
  <c r="P322" i="15" s="1"/>
  <c r="F322" i="15" s="1"/>
  <c r="G322" i="15" s="1"/>
  <c r="L23" i="15"/>
  <c r="N23" i="15" s="1"/>
  <c r="P23" i="15" s="1"/>
  <c r="K110" i="15"/>
  <c r="M110" i="15" s="1"/>
  <c r="O110" i="15" s="1"/>
  <c r="F110" i="15" s="1"/>
  <c r="G110" i="15" s="1"/>
  <c r="L110" i="15"/>
  <c r="N110" i="15" s="1"/>
  <c r="P110" i="15" s="1"/>
  <c r="L297" i="15"/>
  <c r="N297" i="15" s="1"/>
  <c r="P297" i="15" s="1"/>
  <c r="F297" i="15" s="1"/>
  <c r="G297" i="15" s="1"/>
  <c r="K297" i="15"/>
  <c r="M297" i="15" s="1"/>
  <c r="O297" i="15" s="1"/>
  <c r="K145" i="15"/>
  <c r="M145" i="15" s="1"/>
  <c r="O145" i="15" s="1"/>
  <c r="F145" i="15" s="1"/>
  <c r="G145" i="15" s="1"/>
  <c r="O9" i="15"/>
  <c r="F9" i="15" s="1"/>
  <c r="G9" i="15" s="1"/>
  <c r="L150" i="15"/>
  <c r="N150" i="15" s="1"/>
  <c r="P150" i="15" s="1"/>
  <c r="M292" i="15"/>
  <c r="O292" i="15" s="1"/>
  <c r="K167" i="15"/>
  <c r="M167" i="15" s="1"/>
  <c r="O167" i="15" s="1"/>
  <c r="F167" i="15" s="1"/>
  <c r="G167" i="15" s="1"/>
  <c r="L294" i="15"/>
  <c r="N294" i="15" s="1"/>
  <c r="P294" i="15" s="1"/>
  <c r="F294" i="15" s="1"/>
  <c r="G294" i="15" s="1"/>
  <c r="L299" i="15"/>
  <c r="N299" i="15" s="1"/>
  <c r="P299" i="15" s="1"/>
  <c r="F299" i="15" s="1"/>
  <c r="G299" i="15" s="1"/>
  <c r="K240" i="15"/>
  <c r="M240" i="15" s="1"/>
  <c r="O240" i="15" s="1"/>
  <c r="L351" i="15"/>
  <c r="N351" i="15" s="1"/>
  <c r="P351" i="15" s="1"/>
  <c r="F351" i="15" s="1"/>
  <c r="G351" i="15" s="1"/>
  <c r="K98" i="15"/>
  <c r="M98" i="15" s="1"/>
  <c r="O98" i="15" s="1"/>
  <c r="F98" i="15" s="1"/>
  <c r="G98" i="15" s="1"/>
  <c r="L169" i="15"/>
  <c r="N169" i="15" s="1"/>
  <c r="P169" i="15" s="1"/>
  <c r="K169" i="15"/>
  <c r="M169" i="15" s="1"/>
  <c r="O169" i="15" s="1"/>
  <c r="F169" i="15" s="1"/>
  <c r="G169" i="15" s="1"/>
  <c r="K102" i="15"/>
  <c r="M102" i="15" s="1"/>
  <c r="O102" i="15" s="1"/>
  <c r="F102" i="15" s="1"/>
  <c r="G102" i="15" s="1"/>
  <c r="L102" i="15"/>
  <c r="N102" i="15" s="1"/>
  <c r="P102" i="15" s="1"/>
  <c r="M150" i="15"/>
  <c r="O150" i="15" s="1"/>
  <c r="F150" i="15" s="1"/>
  <c r="G150" i="15" s="1"/>
  <c r="O294" i="15"/>
  <c r="M351" i="15"/>
  <c r="O351" i="15" s="1"/>
  <c r="L44" i="15"/>
  <c r="N44" i="15" s="1"/>
  <c r="P44" i="15" s="1"/>
  <c r="K44" i="15"/>
  <c r="M44" i="15" s="1"/>
  <c r="O44" i="15" s="1"/>
  <c r="F44" i="15" s="1"/>
  <c r="G44" i="15" s="1"/>
  <c r="L118" i="15"/>
  <c r="N118" i="15" s="1"/>
  <c r="P118" i="15" s="1"/>
  <c r="K118" i="15"/>
  <c r="M118" i="15" s="1"/>
  <c r="O118" i="15" s="1"/>
  <c r="F118" i="15" s="1"/>
  <c r="G118" i="15" s="1"/>
  <c r="N158" i="15"/>
  <c r="P158" i="15" s="1"/>
  <c r="G236" i="15"/>
  <c r="L189" i="15"/>
  <c r="N189" i="15" s="1"/>
  <c r="P189" i="15" s="1"/>
  <c r="K237" i="15"/>
  <c r="M237" i="15" s="1"/>
  <c r="O237" i="15" s="1"/>
  <c r="M299" i="15"/>
  <c r="O299" i="15" s="1"/>
  <c r="L188" i="15"/>
  <c r="N188" i="15" s="1"/>
  <c r="P188" i="15" s="1"/>
  <c r="K188" i="15"/>
  <c r="M188" i="15" s="1"/>
  <c r="O188" i="15" s="1"/>
  <c r="F188" i="15" s="1"/>
  <c r="G188" i="15" s="1"/>
  <c r="K14" i="15"/>
  <c r="M14" i="15" s="1"/>
  <c r="O14" i="15" s="1"/>
  <c r="F14" i="15" s="1"/>
  <c r="G14" i="15" s="1"/>
  <c r="L58" i="15"/>
  <c r="N58" i="15" s="1"/>
  <c r="P58" i="15" s="1"/>
  <c r="K350" i="15"/>
  <c r="M350" i="15" s="1"/>
  <c r="O350" i="15" s="1"/>
  <c r="L350" i="15"/>
  <c r="N350" i="15" s="1"/>
  <c r="P350" i="15" s="1"/>
  <c r="F350" i="15" s="1"/>
  <c r="G350" i="15" s="1"/>
  <c r="L373" i="15"/>
  <c r="N373" i="15" s="1"/>
  <c r="P373" i="15" s="1"/>
  <c r="K373" i="15"/>
  <c r="M373" i="15" s="1"/>
  <c r="O373" i="15" s="1"/>
  <c r="L157" i="15"/>
  <c r="N157" i="15" s="1"/>
  <c r="P157" i="15" s="1"/>
  <c r="K157" i="15"/>
  <c r="M157" i="15" s="1"/>
  <c r="O157" i="15" s="1"/>
  <c r="F157" i="15" s="1"/>
  <c r="G157" i="15" s="1"/>
  <c r="L287" i="15"/>
  <c r="N287" i="15" s="1"/>
  <c r="P287" i="15" s="1"/>
  <c r="F287" i="15" s="1"/>
  <c r="G287" i="15" s="1"/>
  <c r="K287" i="15"/>
  <c r="M287" i="15" s="1"/>
  <c r="O287" i="15" s="1"/>
  <c r="K34" i="15"/>
  <c r="M34" i="15" s="1"/>
  <c r="O34" i="15" s="1"/>
  <c r="F34" i="15" s="1"/>
  <c r="G34" i="15" s="1"/>
  <c r="L34" i="15"/>
  <c r="N34" i="15" s="1"/>
  <c r="P34" i="15" s="1"/>
  <c r="L61" i="15"/>
  <c r="N61" i="15" s="1"/>
  <c r="P61" i="15" s="1"/>
  <c r="K61" i="15"/>
  <c r="M61" i="15" s="1"/>
  <c r="O61" i="15" s="1"/>
  <c r="F61" i="15" s="1"/>
  <c r="G61" i="15" s="1"/>
  <c r="K183" i="15"/>
  <c r="M183" i="15" s="1"/>
  <c r="O183" i="15" s="1"/>
  <c r="F183" i="15" s="1"/>
  <c r="G183" i="15" s="1"/>
  <c r="L183" i="15"/>
  <c r="N183" i="15" s="1"/>
  <c r="P183" i="15" s="1"/>
  <c r="L234" i="15"/>
  <c r="N234" i="15" s="1"/>
  <c r="P234" i="15" s="1"/>
  <c r="F234" i="15" s="1"/>
  <c r="G234" i="15" s="1"/>
  <c r="K234" i="15"/>
  <c r="M234" i="15" s="1"/>
  <c r="O234" i="15" s="1"/>
  <c r="L320" i="15"/>
  <c r="N320" i="15" s="1"/>
  <c r="P320" i="15" s="1"/>
  <c r="F320" i="15" s="1"/>
  <c r="G320" i="15" s="1"/>
  <c r="K320" i="15"/>
  <c r="M320" i="15" s="1"/>
  <c r="O320" i="15" s="1"/>
  <c r="K354" i="15"/>
  <c r="M354" i="15" s="1"/>
  <c r="O354" i="15" s="1"/>
  <c r="L354" i="15"/>
  <c r="N354" i="15" s="1"/>
  <c r="P354" i="15" s="1"/>
  <c r="F354" i="15" s="1"/>
  <c r="G354" i="15" s="1"/>
  <c r="L15" i="15"/>
  <c r="N15" i="15" s="1"/>
  <c r="P15" i="15" s="1"/>
  <c r="K15" i="15"/>
  <c r="M15" i="15" s="1"/>
  <c r="O15" i="15" s="1"/>
  <c r="F15" i="15" s="1"/>
  <c r="G15" i="15" s="1"/>
  <c r="L46" i="15"/>
  <c r="N46" i="15" s="1"/>
  <c r="P46" i="15" s="1"/>
  <c r="K46" i="15"/>
  <c r="M46" i="15" s="1"/>
  <c r="O46" i="15" s="1"/>
  <c r="F46" i="15" s="1"/>
  <c r="G46" i="15" s="1"/>
  <c r="K100" i="15"/>
  <c r="M100" i="15" s="1"/>
  <c r="O100" i="15" s="1"/>
  <c r="F100" i="15" s="1"/>
  <c r="G100" i="15" s="1"/>
  <c r="L100" i="15"/>
  <c r="N100" i="15" s="1"/>
  <c r="P100" i="15" s="1"/>
  <c r="K165" i="15"/>
  <c r="M165" i="15" s="1"/>
  <c r="O165" i="15" s="1"/>
  <c r="F165" i="15" s="1"/>
  <c r="G165" i="15" s="1"/>
  <c r="L165" i="15"/>
  <c r="N165" i="15"/>
  <c r="P165" i="15" s="1"/>
  <c r="L212" i="15"/>
  <c r="N212" i="15" s="1"/>
  <c r="P212" i="15" s="1"/>
  <c r="F212" i="15" s="1"/>
  <c r="G212" i="15" s="1"/>
  <c r="K212" i="15"/>
  <c r="M212" i="15" s="1"/>
  <c r="O212" i="15" s="1"/>
  <c r="K73" i="15"/>
  <c r="M73" i="15" s="1"/>
  <c r="O73" i="15" s="1"/>
  <c r="F73" i="15" s="1"/>
  <c r="G73" i="15" s="1"/>
  <c r="L73" i="15"/>
  <c r="N73" i="15" s="1"/>
  <c r="P73" i="15" s="1"/>
  <c r="L288" i="15"/>
  <c r="N288" i="15" s="1"/>
  <c r="P288" i="15" s="1"/>
  <c r="F288" i="15" s="1"/>
  <c r="G288" i="15" s="1"/>
  <c r="K288" i="15"/>
  <c r="M288" i="15" s="1"/>
  <c r="O288" i="15" s="1"/>
  <c r="L323" i="15"/>
  <c r="N323" i="15" s="1"/>
  <c r="P323" i="15" s="1"/>
  <c r="F323" i="15" s="1"/>
  <c r="G323" i="15" s="1"/>
  <c r="K323" i="15"/>
  <c r="M323" i="15" s="1"/>
  <c r="O323" i="15" s="1"/>
  <c r="L316" i="15"/>
  <c r="N316" i="15" s="1"/>
  <c r="P316" i="15" s="1"/>
  <c r="F316" i="15" s="1"/>
  <c r="G316" i="15" s="1"/>
  <c r="K316" i="15"/>
  <c r="M316" i="15" s="1"/>
  <c r="O316" i="15" s="1"/>
  <c r="K314" i="15"/>
  <c r="M314" i="15" s="1"/>
  <c r="O314" i="15" s="1"/>
  <c r="L314" i="15"/>
  <c r="N314" i="15" s="1"/>
  <c r="P314" i="15" s="1"/>
  <c r="F314" i="15" s="1"/>
  <c r="G314" i="15" s="1"/>
  <c r="L362" i="15"/>
  <c r="N362" i="15" s="1"/>
  <c r="P362" i="15" s="1"/>
  <c r="F362" i="15" s="1"/>
  <c r="G362" i="15" s="1"/>
  <c r="K362" i="15"/>
  <c r="M362" i="15" s="1"/>
  <c r="O362" i="15" s="1"/>
  <c r="K276" i="15"/>
  <c r="M276" i="15" s="1"/>
  <c r="O276" i="15" s="1"/>
  <c r="L276" i="15"/>
  <c r="N276" i="15" s="1"/>
  <c r="P276" i="15" s="1"/>
  <c r="F276" i="15" s="1"/>
  <c r="G276" i="15" s="1"/>
  <c r="K204" i="15"/>
  <c r="M204" i="15" s="1"/>
  <c r="O204" i="15" s="1"/>
  <c r="L204" i="15"/>
  <c r="N204" i="15" s="1"/>
  <c r="P204" i="15" s="1"/>
  <c r="F204" i="15" s="1"/>
  <c r="G204" i="15" s="1"/>
  <c r="K31" i="15"/>
  <c r="M31" i="15" s="1"/>
  <c r="O31" i="15" s="1"/>
  <c r="F31" i="15" s="1"/>
  <c r="G31" i="15" s="1"/>
  <c r="L31" i="15"/>
  <c r="N31" i="15" s="1"/>
  <c r="P31" i="15" s="1"/>
  <c r="L55" i="15"/>
  <c r="N55" i="15"/>
  <c r="P55" i="15" s="1"/>
  <c r="K55" i="15"/>
  <c r="M55" i="15" s="1"/>
  <c r="O55" i="15" s="1"/>
  <c r="F55" i="15" s="1"/>
  <c r="G55" i="15" s="1"/>
  <c r="K372" i="15"/>
  <c r="M372" i="15" s="1"/>
  <c r="O372" i="15" s="1"/>
  <c r="L372" i="15"/>
  <c r="N372" i="15" s="1"/>
  <c r="P372" i="15" s="1"/>
  <c r="F372" i="15" s="1"/>
  <c r="G372" i="15" s="1"/>
  <c r="L133" i="15"/>
  <c r="N133" i="15" s="1"/>
  <c r="P133" i="15" s="1"/>
  <c r="K133" i="15"/>
  <c r="M133" i="15" s="1"/>
  <c r="O133" i="15" s="1"/>
  <c r="F133" i="15" s="1"/>
  <c r="G133" i="15" s="1"/>
  <c r="K144" i="15"/>
  <c r="M144" i="15" s="1"/>
  <c r="O144" i="15" s="1"/>
  <c r="F144" i="15" s="1"/>
  <c r="G144" i="15" s="1"/>
  <c r="L144" i="15"/>
  <c r="N144" i="15" s="1"/>
  <c r="P144" i="15" s="1"/>
  <c r="L258" i="15"/>
  <c r="N258" i="15" s="1"/>
  <c r="P258" i="15" s="1"/>
  <c r="F258" i="15" s="1"/>
  <c r="G258" i="15" s="1"/>
  <c r="K258" i="15"/>
  <c r="M258" i="15" s="1"/>
  <c r="O258" i="15" s="1"/>
  <c r="K223" i="15"/>
  <c r="M223" i="15" s="1"/>
  <c r="O223" i="15" s="1"/>
  <c r="L223" i="15"/>
  <c r="N223" i="15" s="1"/>
  <c r="P223" i="15" s="1"/>
  <c r="F223" i="15" s="1"/>
  <c r="G223" i="15" s="1"/>
  <c r="L268" i="15"/>
  <c r="N268" i="15" s="1"/>
  <c r="P268" i="15" s="1"/>
  <c r="F268" i="15" s="1"/>
  <c r="G268" i="15" s="1"/>
  <c r="K268" i="15"/>
  <c r="M268" i="15" s="1"/>
  <c r="O268" i="15" s="1"/>
  <c r="L81" i="15"/>
  <c r="N81" i="15" s="1"/>
  <c r="P81" i="15" s="1"/>
  <c r="K81" i="15"/>
  <c r="M81" i="15" s="1"/>
  <c r="O81" i="15" s="1"/>
  <c r="F81" i="15" s="1"/>
  <c r="G81" i="15" s="1"/>
  <c r="K28" i="15"/>
  <c r="M28" i="15" s="1"/>
  <c r="O28" i="15" s="1"/>
  <c r="F28" i="15" s="1"/>
  <c r="G28" i="15" s="1"/>
  <c r="L28" i="15"/>
  <c r="N28" i="15" s="1"/>
  <c r="P28" i="15" s="1"/>
  <c r="L32" i="15"/>
  <c r="N32" i="15" s="1"/>
  <c r="P32" i="15" s="1"/>
  <c r="K32" i="15"/>
  <c r="M32" i="15" s="1"/>
  <c r="O32" i="15" s="1"/>
  <c r="F32" i="15" s="1"/>
  <c r="G32" i="15" s="1"/>
  <c r="K37" i="15"/>
  <c r="M37" i="15" s="1"/>
  <c r="O37" i="15" s="1"/>
  <c r="F37" i="15" s="1"/>
  <c r="G37" i="15" s="1"/>
  <c r="L37" i="15"/>
  <c r="N37" i="15" s="1"/>
  <c r="P37" i="15" s="1"/>
  <c r="L16" i="15"/>
  <c r="N16" i="15" s="1"/>
  <c r="P16" i="15" s="1"/>
  <c r="K16" i="15"/>
  <c r="M16" i="15" s="1"/>
  <c r="O16" i="15" s="1"/>
  <c r="F16" i="15" s="1"/>
  <c r="G16" i="15" s="1"/>
  <c r="K132" i="15"/>
  <c r="M132" i="15" s="1"/>
  <c r="O132" i="15" s="1"/>
  <c r="F132" i="15" s="1"/>
  <c r="G132" i="15" s="1"/>
  <c r="L132" i="15"/>
  <c r="N132" i="15" s="1"/>
  <c r="P132" i="15" s="1"/>
  <c r="L111" i="15"/>
  <c r="N111" i="15" s="1"/>
  <c r="P111" i="15" s="1"/>
  <c r="K111" i="15"/>
  <c r="M111" i="15" s="1"/>
  <c r="O111" i="15" s="1"/>
  <c r="F111" i="15" s="1"/>
  <c r="G111" i="15" s="1"/>
  <c r="L208" i="15"/>
  <c r="N208" i="15" s="1"/>
  <c r="P208" i="15" s="1"/>
  <c r="F208" i="15" s="1"/>
  <c r="G208" i="15" s="1"/>
  <c r="K208" i="15"/>
  <c r="M208" i="15" s="1"/>
  <c r="O208" i="15" s="1"/>
  <c r="L224" i="15"/>
  <c r="N224" i="15" s="1"/>
  <c r="P224" i="15" s="1"/>
  <c r="F224" i="15" s="1"/>
  <c r="G224" i="15" s="1"/>
  <c r="K224" i="15"/>
  <c r="M224" i="15" s="1"/>
  <c r="O224" i="15" s="1"/>
  <c r="K215" i="15"/>
  <c r="M215" i="15" s="1"/>
  <c r="O215" i="15" s="1"/>
  <c r="L215" i="15"/>
  <c r="N215" i="15" s="1"/>
  <c r="P215" i="15" s="1"/>
  <c r="F215" i="15" s="1"/>
  <c r="G215" i="15" s="1"/>
  <c r="K184" i="15"/>
  <c r="M184" i="15"/>
  <c r="O184" i="15" s="1"/>
  <c r="F184" i="15" s="1"/>
  <c r="G184" i="15" s="1"/>
  <c r="L184" i="15"/>
  <c r="N184" i="15" s="1"/>
  <c r="P184" i="15" s="1"/>
  <c r="K214" i="15"/>
  <c r="M214" i="15" s="1"/>
  <c r="O214" i="15" s="1"/>
  <c r="L214" i="15"/>
  <c r="N214" i="15" s="1"/>
  <c r="P214" i="15" s="1"/>
  <c r="F214" i="15" s="1"/>
  <c r="G214" i="15" s="1"/>
  <c r="L304" i="15"/>
  <c r="N304" i="15" s="1"/>
  <c r="P304" i="15" s="1"/>
  <c r="F304" i="15" s="1"/>
  <c r="G304" i="15" s="1"/>
  <c r="K304" i="15"/>
  <c r="M304" i="15" s="1"/>
  <c r="O304" i="15" s="1"/>
  <c r="L171" i="15"/>
  <c r="N171" i="15" s="1"/>
  <c r="P171" i="15" s="1"/>
  <c r="K171" i="15"/>
  <c r="M171" i="15" s="1"/>
  <c r="O171" i="15" s="1"/>
  <c r="F171" i="15" s="1"/>
  <c r="G171" i="15" s="1"/>
  <c r="L247" i="15"/>
  <c r="N247" i="15" s="1"/>
  <c r="P247" i="15" s="1"/>
  <c r="F247" i="15" s="1"/>
  <c r="G247" i="15" s="1"/>
  <c r="K247" i="15"/>
  <c r="M247" i="15" s="1"/>
  <c r="O247" i="15" s="1"/>
  <c r="L311" i="15"/>
  <c r="N311" i="15" s="1"/>
  <c r="P311" i="15" s="1"/>
  <c r="F311" i="15" s="1"/>
  <c r="G311" i="15" s="1"/>
  <c r="K311" i="15"/>
  <c r="M311" i="15" s="1"/>
  <c r="O311" i="15" s="1"/>
  <c r="K358" i="15"/>
  <c r="M358" i="15" s="1"/>
  <c r="O358" i="15" s="1"/>
  <c r="L358" i="15"/>
  <c r="N358" i="15" s="1"/>
  <c r="P358" i="15" s="1"/>
  <c r="F358" i="15" s="1"/>
  <c r="G358" i="15" s="1"/>
  <c r="L295" i="15"/>
  <c r="N295" i="15" s="1"/>
  <c r="P295" i="15" s="1"/>
  <c r="F295" i="15" s="1"/>
  <c r="G295" i="15" s="1"/>
  <c r="K295" i="15"/>
  <c r="M295" i="15" s="1"/>
  <c r="O295" i="15" s="1"/>
  <c r="K128" i="15"/>
  <c r="M128" i="15" s="1"/>
  <c r="O128" i="15" s="1"/>
  <c r="F128" i="15" s="1"/>
  <c r="G128" i="15" s="1"/>
  <c r="L128" i="15"/>
  <c r="N128" i="15" s="1"/>
  <c r="P128" i="15" s="1"/>
  <c r="L82" i="15"/>
  <c r="N82" i="15" s="1"/>
  <c r="P82" i="15" s="1"/>
  <c r="K82" i="15"/>
  <c r="M82" i="15" s="1"/>
  <c r="O82" i="15" s="1"/>
  <c r="F82" i="15" s="1"/>
  <c r="G82" i="15" s="1"/>
  <c r="K96" i="15"/>
  <c r="M96" i="15" s="1"/>
  <c r="O96" i="15" s="1"/>
  <c r="F96" i="15" s="1"/>
  <c r="G96" i="15" s="1"/>
  <c r="L96" i="15"/>
  <c r="N96" i="15"/>
  <c r="P96" i="15" s="1"/>
  <c r="L166" i="15"/>
  <c r="N166" i="15" s="1"/>
  <c r="P166" i="15" s="1"/>
  <c r="K166" i="15"/>
  <c r="M166" i="15" s="1"/>
  <c r="O166" i="15" s="1"/>
  <c r="F166" i="15" s="1"/>
  <c r="G166" i="15" s="1"/>
  <c r="K63" i="15"/>
  <c r="M63" i="15" s="1"/>
  <c r="O63" i="15" s="1"/>
  <c r="F63" i="15" s="1"/>
  <c r="G63" i="15" s="1"/>
  <c r="L63" i="15"/>
  <c r="N63" i="15" s="1"/>
  <c r="P63" i="15" s="1"/>
  <c r="K18" i="15"/>
  <c r="M18" i="15" s="1"/>
  <c r="O18" i="15" s="1"/>
  <c r="F18" i="15" s="1"/>
  <c r="G18" i="15" s="1"/>
  <c r="L18" i="15"/>
  <c r="N18" i="15" s="1"/>
  <c r="P18" i="15" s="1"/>
  <c r="L12" i="15"/>
  <c r="N12" i="15" s="1"/>
  <c r="P12" i="15" s="1"/>
  <c r="K12" i="15"/>
  <c r="M12" i="15" s="1"/>
  <c r="O12" i="15" s="1"/>
  <c r="F12" i="15" s="1"/>
  <c r="G12" i="15" s="1"/>
  <c r="L83" i="15"/>
  <c r="N83" i="15" s="1"/>
  <c r="P83" i="15" s="1"/>
  <c r="K83" i="15"/>
  <c r="M83" i="15" s="1"/>
  <c r="O83" i="15" s="1"/>
  <c r="F83" i="15" s="1"/>
  <c r="G83" i="15" s="1"/>
  <c r="L305" i="15"/>
  <c r="N305" i="15" s="1"/>
  <c r="P305" i="15" s="1"/>
  <c r="F305" i="15" s="1"/>
  <c r="G305" i="15" s="1"/>
  <c r="K305" i="15"/>
  <c r="M305" i="15" s="1"/>
  <c r="O305" i="15" s="1"/>
  <c r="K283" i="15"/>
  <c r="M283" i="15" s="1"/>
  <c r="O283" i="15" s="1"/>
  <c r="L283" i="15"/>
  <c r="N283" i="15" s="1"/>
  <c r="P283" i="15" s="1"/>
  <c r="F283" i="15" s="1"/>
  <c r="G283" i="15" s="1"/>
  <c r="L24" i="15"/>
  <c r="N24" i="15" s="1"/>
  <c r="P24" i="15" s="1"/>
  <c r="K24" i="15"/>
  <c r="M24" i="15" s="1"/>
  <c r="O24" i="15" s="1"/>
  <c r="F24" i="15" s="1"/>
  <c r="G24" i="15" s="1"/>
  <c r="K21" i="15"/>
  <c r="M21" i="15" s="1"/>
  <c r="O21" i="15" s="1"/>
  <c r="F21" i="15" s="1"/>
  <c r="G21" i="15" s="1"/>
  <c r="L21" i="15"/>
  <c r="N21" i="15" s="1"/>
  <c r="P21" i="15" s="1"/>
  <c r="L59" i="15"/>
  <c r="N59" i="15" s="1"/>
  <c r="P59" i="15" s="1"/>
  <c r="K59" i="15"/>
  <c r="M59" i="15" s="1"/>
  <c r="O59" i="15" s="1"/>
  <c r="F59" i="15" s="1"/>
  <c r="G59" i="15" s="1"/>
  <c r="K64" i="15"/>
  <c r="M64" i="15" s="1"/>
  <c r="O64" i="15" s="1"/>
  <c r="F64" i="15" s="1"/>
  <c r="G64" i="15" s="1"/>
  <c r="L64" i="15"/>
  <c r="N64" i="15" s="1"/>
  <c r="P64" i="15" s="1"/>
  <c r="K116" i="15"/>
  <c r="M116" i="15" s="1"/>
  <c r="O116" i="15" s="1"/>
  <c r="F116" i="15" s="1"/>
  <c r="G116" i="15" s="1"/>
  <c r="L116" i="15"/>
  <c r="N116" i="15" s="1"/>
  <c r="P116" i="15" s="1"/>
  <c r="K131" i="15"/>
  <c r="M131" i="15" s="1"/>
  <c r="O131" i="15" s="1"/>
  <c r="F131" i="15" s="1"/>
  <c r="G131" i="15" s="1"/>
  <c r="L131" i="15"/>
  <c r="N131" i="15" s="1"/>
  <c r="P131" i="15" s="1"/>
  <c r="K66" i="15"/>
  <c r="M66" i="15" s="1"/>
  <c r="O66" i="15" s="1"/>
  <c r="F66" i="15" s="1"/>
  <c r="G66" i="15" s="1"/>
  <c r="L66" i="15"/>
  <c r="N66" i="15" s="1"/>
  <c r="P66" i="15" s="1"/>
  <c r="L196" i="15"/>
  <c r="N196" i="15" s="1"/>
  <c r="P196" i="15" s="1"/>
  <c r="F196" i="15" s="1"/>
  <c r="G196" i="15" s="1"/>
  <c r="K196" i="15"/>
  <c r="M196" i="15"/>
  <c r="O196" i="15" s="1"/>
  <c r="K190" i="15"/>
  <c r="M190" i="15" s="1"/>
  <c r="O190" i="15" s="1"/>
  <c r="L190" i="15"/>
  <c r="N190" i="15" s="1"/>
  <c r="P190" i="15" s="1"/>
  <c r="F190" i="15" s="1"/>
  <c r="G190" i="15" s="1"/>
  <c r="L198" i="15"/>
  <c r="N198" i="15" s="1"/>
  <c r="P198" i="15" s="1"/>
  <c r="F198" i="15" s="1"/>
  <c r="G198" i="15" s="1"/>
  <c r="K198" i="15"/>
  <c r="M198" i="15" s="1"/>
  <c r="O198" i="15" s="1"/>
  <c r="K174" i="15"/>
  <c r="M174" i="15" s="1"/>
  <c r="O174" i="15" s="1"/>
  <c r="F174" i="15" s="1"/>
  <c r="G174" i="15" s="1"/>
  <c r="L174" i="15"/>
  <c r="N174" i="15" s="1"/>
  <c r="P174" i="15" s="1"/>
  <c r="L235" i="15"/>
  <c r="N235" i="15"/>
  <c r="P235" i="15" s="1"/>
  <c r="F235" i="15" s="1"/>
  <c r="G235" i="15" s="1"/>
  <c r="K235" i="15"/>
  <c r="M235" i="15" s="1"/>
  <c r="O235" i="15" s="1"/>
  <c r="L345" i="15"/>
  <c r="N345" i="15" s="1"/>
  <c r="P345" i="15" s="1"/>
  <c r="F345" i="15" s="1"/>
  <c r="G345" i="15" s="1"/>
  <c r="K345" i="15"/>
  <c r="M345" i="15" s="1"/>
  <c r="O345" i="15" s="1"/>
  <c r="K260" i="15"/>
  <c r="M260" i="15" s="1"/>
  <c r="O260" i="15" s="1"/>
  <c r="L260" i="15"/>
  <c r="N260" i="15" s="1"/>
  <c r="P260" i="15" s="1"/>
  <c r="F260" i="15" s="1"/>
  <c r="G260" i="15" s="1"/>
  <c r="L315" i="15"/>
  <c r="N315" i="15" s="1"/>
  <c r="P315" i="15" s="1"/>
  <c r="F315" i="15" s="1"/>
  <c r="G315" i="15" s="1"/>
  <c r="K315" i="15"/>
  <c r="M315" i="15" s="1"/>
  <c r="O315" i="15" s="1"/>
  <c r="L51" i="15"/>
  <c r="N51" i="15" s="1"/>
  <c r="P51" i="15" s="1"/>
  <c r="K51" i="15"/>
  <c r="M51" i="15" s="1"/>
  <c r="O51" i="15" s="1"/>
  <c r="F51" i="15" s="1"/>
  <c r="G51" i="15" s="1"/>
  <c r="K370" i="15"/>
  <c r="M370" i="15" s="1"/>
  <c r="O370" i="15" s="1"/>
  <c r="L370" i="15"/>
  <c r="N370" i="15" s="1"/>
  <c r="P370" i="15" s="1"/>
  <c r="F370" i="15" s="1"/>
  <c r="G370" i="15" s="1"/>
  <c r="K40" i="15"/>
  <c r="M40" i="15" s="1"/>
  <c r="O40" i="15" s="1"/>
  <c r="F40" i="15" s="1"/>
  <c r="G40" i="15" s="1"/>
  <c r="L40" i="15"/>
  <c r="N40" i="15" s="1"/>
  <c r="P40" i="15" s="1"/>
  <c r="L67" i="15"/>
  <c r="N67" i="15" s="1"/>
  <c r="P67" i="15" s="1"/>
  <c r="K67" i="15"/>
  <c r="M67" i="15" s="1"/>
  <c r="O67" i="15" s="1"/>
  <c r="F67" i="15" s="1"/>
  <c r="G67" i="15" s="1"/>
  <c r="K99" i="15"/>
  <c r="M99" i="15" s="1"/>
  <c r="O99" i="15" s="1"/>
  <c r="F99" i="15" s="1"/>
  <c r="G99" i="15" s="1"/>
  <c r="L99" i="15"/>
  <c r="N99" i="15" s="1"/>
  <c r="P99" i="15" s="1"/>
  <c r="K101" i="15"/>
  <c r="M101" i="15" s="1"/>
  <c r="O101" i="15" s="1"/>
  <c r="F101" i="15" s="1"/>
  <c r="G101" i="15" s="1"/>
  <c r="L101" i="15"/>
  <c r="N101" i="15" s="1"/>
  <c r="P101" i="15" s="1"/>
  <c r="K25" i="15"/>
  <c r="M25" i="15" s="1"/>
  <c r="O25" i="15" s="1"/>
  <c r="F25" i="15" s="1"/>
  <c r="G25" i="15" s="1"/>
  <c r="L25" i="15"/>
  <c r="N25" i="15" s="1"/>
  <c r="P25" i="15" s="1"/>
  <c r="K62" i="15"/>
  <c r="M62" i="15" s="1"/>
  <c r="O62" i="15" s="1"/>
  <c r="F62" i="15" s="1"/>
  <c r="G62" i="15" s="1"/>
  <c r="L62" i="15"/>
  <c r="N62" i="15" s="1"/>
  <c r="P62" i="15" s="1"/>
  <c r="K115" i="15"/>
  <c r="M115" i="15" s="1"/>
  <c r="O115" i="15" s="1"/>
  <c r="F115" i="15" s="1"/>
  <c r="G115" i="15" s="1"/>
  <c r="L115" i="15"/>
  <c r="N115" i="15" s="1"/>
  <c r="P115" i="15" s="1"/>
  <c r="K199" i="15"/>
  <c r="M199" i="15" s="1"/>
  <c r="O199" i="15" s="1"/>
  <c r="L199" i="15"/>
  <c r="N199" i="15" s="1"/>
  <c r="P199" i="15" s="1"/>
  <c r="F199" i="15" s="1"/>
  <c r="G199" i="15" s="1"/>
  <c r="K182" i="15"/>
  <c r="M182" i="15" s="1"/>
  <c r="O182" i="15" s="1"/>
  <c r="F182" i="15" s="1"/>
  <c r="G182" i="15" s="1"/>
  <c r="L182" i="15"/>
  <c r="N182" i="15" s="1"/>
  <c r="P182" i="15" s="1"/>
  <c r="L47" i="15"/>
  <c r="N47" i="15" s="1"/>
  <c r="P47" i="15" s="1"/>
  <c r="K47" i="15"/>
  <c r="M47" i="15" s="1"/>
  <c r="O47" i="15" s="1"/>
  <c r="F47" i="15" s="1"/>
  <c r="G47" i="15" s="1"/>
  <c r="L213" i="15"/>
  <c r="N213" i="15" s="1"/>
  <c r="P213" i="15" s="1"/>
  <c r="F213" i="15" s="1"/>
  <c r="G213" i="15" s="1"/>
  <c r="K213" i="15"/>
  <c r="M213" i="15" s="1"/>
  <c r="O213" i="15" s="1"/>
  <c r="K253" i="15"/>
  <c r="M253" i="15" s="1"/>
  <c r="O253" i="15" s="1"/>
  <c r="L253" i="15"/>
  <c r="N253" i="15" s="1"/>
  <c r="P253" i="15" s="1"/>
  <c r="F253" i="15" s="1"/>
  <c r="G253" i="15" s="1"/>
  <c r="L220" i="15"/>
  <c r="N220" i="15" s="1"/>
  <c r="P220" i="15" s="1"/>
  <c r="F220" i="15" s="1"/>
  <c r="G220" i="15" s="1"/>
  <c r="K220" i="15"/>
  <c r="M220" i="15" s="1"/>
  <c r="O220" i="15" s="1"/>
  <c r="K176" i="15"/>
  <c r="M176" i="15" s="1"/>
  <c r="O176" i="15" s="1"/>
  <c r="F176" i="15" s="1"/>
  <c r="G176" i="15" s="1"/>
  <c r="L176" i="15"/>
  <c r="N176" i="15" s="1"/>
  <c r="P176" i="15" s="1"/>
  <c r="L366" i="15"/>
  <c r="N366" i="15" s="1"/>
  <c r="P366" i="15" s="1"/>
  <c r="F366" i="15" s="1"/>
  <c r="G366" i="15" s="1"/>
  <c r="K366" i="15"/>
  <c r="M366" i="15" s="1"/>
  <c r="O366" i="15" s="1"/>
  <c r="K261" i="15"/>
  <c r="M261" i="15" s="1"/>
  <c r="O261" i="15" s="1"/>
  <c r="L261" i="15"/>
  <c r="N261" i="15" s="1"/>
  <c r="P261" i="15" s="1"/>
  <c r="F261" i="15" s="1"/>
  <c r="G261" i="15" s="1"/>
  <c r="K347" i="15"/>
  <c r="M347" i="15" s="1"/>
  <c r="O347" i="15" s="1"/>
  <c r="L347" i="15"/>
  <c r="N347" i="15" s="1"/>
  <c r="P347" i="15" s="1"/>
  <c r="F347" i="15" s="1"/>
  <c r="G347" i="15" s="1"/>
  <c r="L270" i="15"/>
  <c r="N270" i="15" s="1"/>
  <c r="P270" i="15" s="1"/>
  <c r="F270" i="15" s="1"/>
  <c r="G270" i="15" s="1"/>
  <c r="K270" i="15"/>
  <c r="M270" i="15" s="1"/>
  <c r="O270" i="15" s="1"/>
  <c r="L301" i="15"/>
  <c r="N301" i="15" s="1"/>
  <c r="P301" i="15" s="1"/>
  <c r="F301" i="15" s="1"/>
  <c r="G301" i="15" s="1"/>
  <c r="K301" i="15"/>
  <c r="M301" i="15" s="1"/>
  <c r="O301" i="15" s="1"/>
  <c r="K282" i="15"/>
  <c r="M282" i="15" s="1"/>
  <c r="O282" i="15" s="1"/>
  <c r="L282" i="15"/>
  <c r="N282" i="15" s="1"/>
  <c r="P282" i="15" s="1"/>
  <c r="F282" i="15" s="1"/>
  <c r="G282" i="15" s="1"/>
  <c r="K142" i="15"/>
  <c r="M142" i="15" s="1"/>
  <c r="O142" i="15" s="1"/>
  <c r="F142" i="15" s="1"/>
  <c r="G142" i="15" s="1"/>
  <c r="L142" i="15"/>
  <c r="N142" i="15" s="1"/>
  <c r="P142" i="15" s="1"/>
  <c r="K76" i="15"/>
  <c r="M76" i="15" s="1"/>
  <c r="O76" i="15" s="1"/>
  <c r="F76" i="15" s="1"/>
  <c r="G76" i="15" s="1"/>
  <c r="L76" i="15"/>
  <c r="N76" i="15" s="1"/>
  <c r="P76" i="15" s="1"/>
  <c r="K117" i="15"/>
  <c r="M117" i="15" s="1"/>
  <c r="O117" i="15" s="1"/>
  <c r="F117" i="15" s="1"/>
  <c r="G117" i="15" s="1"/>
  <c r="L117" i="15"/>
  <c r="N117" i="15" s="1"/>
  <c r="P117" i="15" s="1"/>
  <c r="L163" i="15"/>
  <c r="N163" i="15" s="1"/>
  <c r="P163" i="15" s="1"/>
  <c r="K163" i="15"/>
  <c r="M163" i="15" s="1"/>
  <c r="O163" i="15" s="1"/>
  <c r="F163" i="15" s="1"/>
  <c r="G163" i="15" s="1"/>
  <c r="L192" i="15"/>
  <c r="N192" i="15" s="1"/>
  <c r="P192" i="15" s="1"/>
  <c r="F192" i="15" s="1"/>
  <c r="G192" i="15" s="1"/>
  <c r="K192" i="15"/>
  <c r="M192" i="15" s="1"/>
  <c r="O192" i="15" s="1"/>
  <c r="L86" i="15"/>
  <c r="N86" i="15" s="1"/>
  <c r="P86" i="15" s="1"/>
  <c r="K86" i="15"/>
  <c r="M86" i="15" s="1"/>
  <c r="O86" i="15" s="1"/>
  <c r="F86" i="15" s="1"/>
  <c r="G86" i="15" s="1"/>
  <c r="L291" i="15"/>
  <c r="N291" i="15" s="1"/>
  <c r="P291" i="15" s="1"/>
  <c r="F291" i="15" s="1"/>
  <c r="G291" i="15" s="1"/>
  <c r="K291" i="15"/>
  <c r="M291" i="15" s="1"/>
  <c r="O291" i="15" s="1"/>
  <c r="K338" i="15"/>
  <c r="M338" i="15" s="1"/>
  <c r="O338" i="15" s="1"/>
  <c r="L338" i="15"/>
  <c r="N338" i="15" s="1"/>
  <c r="P338" i="15" s="1"/>
  <c r="F338" i="15" s="1"/>
  <c r="G338" i="15" s="1"/>
  <c r="F8" i="18" l="1"/>
  <c r="G8" i="18" s="1"/>
  <c r="F373" i="15"/>
  <c r="G373" i="15" s="1"/>
  <c r="F9" i="18"/>
  <c r="G9" i="18" s="1"/>
</calcChain>
</file>

<file path=xl/sharedStrings.xml><?xml version="1.0" encoding="utf-8"?>
<sst xmlns="http://schemas.openxmlformats.org/spreadsheetml/2006/main" count="477" uniqueCount="402">
  <si>
    <t>Flight Date</t>
  </si>
  <si>
    <t>Miles Flown</t>
  </si>
  <si>
    <t>Entered Values</t>
  </si>
  <si>
    <t>Calculated Values</t>
  </si>
  <si>
    <t>Optional</t>
  </si>
  <si>
    <t>Flight ID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</si>
  <si>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</si>
  <si>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</si>
  <si>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</si>
  <si>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</si>
  <si>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</si>
  <si>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</si>
  <si>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</si>
  <si>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</si>
  <si>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</si>
  <si>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</si>
  <si>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</si>
  <si>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</si>
  <si>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If
Pending</t>
  </si>
  <si>
    <r>
      <t>Calculated</t>
    </r>
    <r>
      <rPr>
        <sz val="12"/>
        <rFont val="Arial"/>
      </rPr>
      <t xml:space="preserve">
Day</t>
    </r>
  </si>
  <si>
    <t>You can enter multiple flights</t>
  </si>
  <si>
    <t>For Long Flights on Short Days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</si>
  <si>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</si>
  <si>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</si>
  <si>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</si>
  <si>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</si>
  <si>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</si>
  <si>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</si>
  <si>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</si>
  <si>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</si>
  <si>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</si>
  <si>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</si>
  <si>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</si>
  <si>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</si>
  <si>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</si>
  <si>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</si>
  <si>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</si>
  <si>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</si>
  <si>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</si>
  <si>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</si>
  <si>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</si>
  <si>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</si>
  <si>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</si>
  <si>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</si>
  <si>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</si>
  <si>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</si>
  <si>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</si>
  <si>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</si>
  <si>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</si>
  <si>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</si>
  <si>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</si>
  <si>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</si>
  <si>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</si>
  <si>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</si>
  <si>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</si>
  <si>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</si>
  <si>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</si>
  <si>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</si>
  <si>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</si>
  <si>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</si>
  <si>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</si>
  <si>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</si>
  <si>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</si>
  <si>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</si>
  <si>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</si>
  <si>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</si>
  <si>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</si>
  <si>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</si>
  <si>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</si>
  <si>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</si>
  <si>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</si>
  <si>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</si>
  <si>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</si>
  <si>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</si>
  <si>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</si>
  <si>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</si>
  <si>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</si>
  <si>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</si>
  <si>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</si>
  <si>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</si>
  <si>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</si>
  <si>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</si>
  <si>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</si>
  <si>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</si>
  <si>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</si>
  <si>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</si>
  <si>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</si>
  <si>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</si>
  <si>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</si>
  <si>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</si>
  <si>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</si>
  <si>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</si>
  <si>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</si>
  <si>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</si>
  <si>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</si>
  <si>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</si>
  <si>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</si>
  <si>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</si>
  <si>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</si>
  <si>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</si>
  <si>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</si>
  <si>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</si>
  <si>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</si>
  <si>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</si>
  <si>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</si>
  <si>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</si>
  <si>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</si>
  <si>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</si>
  <si>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</si>
  <si>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</si>
  <si>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</si>
  <si>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</si>
  <si>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</si>
  <si>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</si>
  <si>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</si>
  <si>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</si>
  <si>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</si>
  <si>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</si>
  <si>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</si>
  <si>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</si>
  <si>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</si>
  <si>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</si>
  <si>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</si>
  <si>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</si>
  <si>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</si>
  <si>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</si>
  <si>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</si>
  <si>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</si>
  <si>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</si>
  <si>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</si>
  <si>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</si>
  <si>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</si>
  <si>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</si>
  <si>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</si>
  <si>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</si>
  <si>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</si>
  <si>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</si>
  <si>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</si>
  <si>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</si>
  <si>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</si>
  <si>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</si>
  <si>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</si>
  <si>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</si>
  <si>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</si>
  <si>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</si>
  <si>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</si>
  <si>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</si>
  <si>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</si>
  <si>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</si>
  <si>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</si>
  <si>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</si>
  <si>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</si>
  <si>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</si>
  <si>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</si>
  <si>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</si>
  <si>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</si>
  <si>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</si>
  <si>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</si>
  <si>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</si>
  <si>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</si>
  <si>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</si>
  <si>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</si>
  <si>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</si>
  <si>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</si>
  <si>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</si>
  <si>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</si>
  <si>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</si>
  <si>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</si>
  <si>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</si>
  <si>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</si>
  <si>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</si>
  <si>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</si>
  <si>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</si>
  <si>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</si>
  <si>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</si>
  <si>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</si>
  <si>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</si>
  <si>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</si>
  <si>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</si>
  <si>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</si>
  <si>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</si>
  <si>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</si>
  <si>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</si>
  <si>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</si>
  <si>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</si>
  <si>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</si>
  <si>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</si>
  <si>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</si>
  <si>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</si>
  <si>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</si>
  <si>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</si>
  <si>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</si>
  <si>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</si>
  <si>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</si>
  <si>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</si>
  <si>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</si>
  <si>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</si>
  <si>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</si>
  <si>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</si>
  <si>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</si>
  <si>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</si>
  <si>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</si>
  <si>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</si>
  <si>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</si>
  <si>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</si>
  <si>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</si>
  <si>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</si>
  <si>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</si>
  <si>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</si>
  <si>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</si>
  <si>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</si>
  <si>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</si>
  <si>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</si>
  <si>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</si>
  <si>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</si>
  <si>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</si>
  <si>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</si>
  <si>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</si>
  <si>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</si>
  <si>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</si>
  <si>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</si>
  <si>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</si>
  <si>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</si>
  <si>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</si>
  <si>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</si>
  <si>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</si>
  <si>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</si>
  <si>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</si>
  <si>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</si>
  <si>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</si>
  <si>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</si>
  <si>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</si>
  <si>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</si>
  <si>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</si>
  <si>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</si>
  <si>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</si>
  <si>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</si>
  <si>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</si>
  <si>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</si>
  <si>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</si>
  <si>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</si>
  <si>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</si>
  <si>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</si>
  <si>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</si>
  <si>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</si>
  <si>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</si>
  <si>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</si>
  <si>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</si>
  <si>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</si>
  <si>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</si>
  <si>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</si>
  <si>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</si>
  <si>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</si>
  <si>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</si>
  <si>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</si>
  <si>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</si>
  <si>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</si>
  <si>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</si>
  <si>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</si>
  <si>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</si>
  <si>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</si>
  <si>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</si>
  <si>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</si>
  <si>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</si>
  <si>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</si>
  <si>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</si>
  <si>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</si>
  <si>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</si>
  <si>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</si>
  <si>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</si>
  <si>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</si>
  <si>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</si>
  <si>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</si>
  <si>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</si>
  <si>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</si>
  <si>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</si>
  <si>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</si>
  <si>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</si>
  <si>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</si>
  <si>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</si>
  <si>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</si>
  <si>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</si>
  <si>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</si>
  <si>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</si>
  <si>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</si>
  <si>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</si>
  <si>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</si>
  <si>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</si>
  <si>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</si>
  <si>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</si>
  <si>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</si>
  <si>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</si>
  <si>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</si>
  <si>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</si>
  <si>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</si>
  <si>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</si>
  <si>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</si>
  <si>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</si>
  <si>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</si>
  <si>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</si>
  <si>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</si>
  <si>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</si>
  <si>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</si>
  <si>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</si>
  <si>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</si>
  <si>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</si>
  <si>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</si>
  <si>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</si>
  <si>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</si>
  <si>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</si>
  <si>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</si>
  <si>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</si>
  <si>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</si>
  <si>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</si>
  <si>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</si>
  <si>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</si>
  <si>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</si>
  <si>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</si>
  <si>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</si>
  <si>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</si>
  <si>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</si>
  <si>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</si>
  <si>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</si>
  <si>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</si>
  <si>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</si>
  <si>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</si>
  <si>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</si>
  <si>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</si>
  <si>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</si>
  <si>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</si>
  <si>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</si>
  <si>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</si>
  <si>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</si>
  <si>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</si>
  <si>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</si>
  <si>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</si>
  <si>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</si>
  <si>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</si>
  <si>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</si>
  <si>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</si>
  <si>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</si>
  <si>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</si>
  <si>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</si>
  <si>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</si>
  <si>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</si>
  <si>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</si>
  <si>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</si>
  <si>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</si>
  <si>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</si>
  <si>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</si>
  <si>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</si>
  <si>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</si>
  <si>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</si>
  <si>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</si>
  <si>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</si>
  <si>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</si>
  <si>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</si>
  <si>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</si>
  <si>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</si>
  <si>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</si>
  <si>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</si>
  <si>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</si>
  <si>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</si>
  <si>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</si>
  <si>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</si>
  <si>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</si>
  <si>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</si>
  <si>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</si>
  <si>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</si>
  <si>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</si>
  <si>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</si>
  <si>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</si>
  <si>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</si>
  <si>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</si>
  <si>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</si>
  <si>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</si>
  <si>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Day
d</t>
  </si>
  <si>
    <t>Zero Date Will = I8 with no date entered</t>
  </si>
  <si>
    <t>miles * z
Score</t>
  </si>
  <si>
    <t>Adjust exponents in column G to modify graph curves</t>
  </si>
  <si>
    <t>hidden formula stuff
columns H - P &gt;</t>
  </si>
  <si>
    <t>Waning Reach Exponent (re)  =</t>
  </si>
  <si>
    <t xml:space="preserve"> Waning Climb Exponent (ce)  =</t>
  </si>
  <si>
    <t>Waxing Drop Exponent (de)  =</t>
  </si>
  <si>
    <t>Waxing Stretch Exponent (se)  =</t>
  </si>
  <si>
    <t>(sx)
Waxing Stretch
(dx^se)/(90^(se-1)</t>
  </si>
  <si>
    <t>(dx)
Waxing Day
d/2</t>
  </si>
  <si>
    <t>(dy)
Waning
Day
183-(d/2)</t>
  </si>
  <si>
    <t>(cx)
Cos sx</t>
  </si>
  <si>
    <t>IF Day &lt;184 then cx^de
IF Day &gt;183 then cy^ce
( z )</t>
  </si>
  <si>
    <t>(cy)
Cos ry</t>
  </si>
  <si>
    <t>(ry)
Waning Reach
(dy^re)/(90^(re-1)</t>
  </si>
  <si>
    <t>Reference Date, Set to Dec 31 of Previous Year</t>
  </si>
  <si>
    <t>Expression
Updated
12/31/2004</t>
  </si>
  <si>
    <t>Pilot</t>
  </si>
  <si>
    <t>Description</t>
  </si>
  <si>
    <t>Derek Musashe</t>
  </si>
  <si>
    <t>Calculator   2021</t>
  </si>
  <si>
    <t>Enter a 2021 date and miles flown</t>
  </si>
  <si>
    <t>Jeff Longcor</t>
  </si>
  <si>
    <t>Skyport to Franklin Parkway (about 2 miles short of I-5)</t>
  </si>
  <si>
    <t>EJ to Painted Cave to Franklin Parkway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</si>
</sst>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;@"/>
    <numFmt numFmtId="165" formatCode="0.0000"/>
    <numFmt numFmtId="166" formatCode="00.0"/>
  </numFmts>
  <fonts count="4">
    <font>
      <sz val="10"/>
      <name val="Arial"/>
    </font>
    <font>
      <sz val="12"/>
      <name val="Arial"/>
    </font>
    <font>
      <b/>
      <sz val="1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 indent="1"/>
    </xf>
    <xf numFmtId="165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right" indent="1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1" fontId="3" fillId="0" borderId="0" xfId="0" applyNumberFormat="1" applyFont="1" applyAlignment="1">
      <alignment horizontal="center" wrapText="1"/>
    </xf>
    <xf numFmtId="166" fontId="1" fillId="0" borderId="0" xfId="0" applyNumberFormat="1" applyFont="1" applyAlignment="1">
      <alignment horizontal="left" indent="1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 b="1">
                <a:latin typeface="Arial" panose="020B0604020202020204" pitchFamily="34" charset="0"/>
                <a:cs typeface="Arial" panose="020B0604020202020204" pitchFamily="34" charset="0"/>
              </a:rPr>
              <a:t>Long Flights</a:t>
            </a:r>
            <a:r>
              <a:rPr lang="en-US" sz="2800" b="1" baseline="0">
                <a:latin typeface="Arial" panose="020B0604020202020204" pitchFamily="34" charset="0"/>
                <a:cs typeface="Arial" panose="020B0604020202020204" pitchFamily="34" charset="0"/>
              </a:rPr>
              <a:t> on Short Days / SFSD Graph for 2021</a:t>
            </a:r>
            <a:endParaRPr lang="en-US" sz="28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4456423020982381"/>
          <c:y val="3.66225780596794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508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Graph!$B$8:$B$373</c:f>
              <c:numCache>
                <c:formatCode>m/d/yy;@</c:formatCode>
                <c:ptCount val="366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  <c:pt idx="365">
                  <c:v>44562</c:v>
                </c:pt>
              </c:numCache>
            </c:numRef>
          </c:cat>
          <c:val>
            <c:numRef>
              <c:f>Graph!$F$8:$F$373</c:f>
              <c:numCache>
                <c:formatCode>0.0000</c:formatCode>
                <c:ptCount val="366"/>
                <c:pt idx="0">
                  <c:v>0.9999999811964565</c:v>
                </c:pt>
                <c:pt idx="1">
                  <c:v>0.9999996991433322</c:v>
                </c:pt>
                <c:pt idx="2">
                  <c:v>0.99999847691401245</c:v>
                </c:pt>
                <c:pt idx="3">
                  <c:v>0.99999518630372908</c:v>
                </c:pt>
                <c:pt idx="4">
                  <c:v>0.99998824785090912</c:v>
                </c:pt>
                <c:pt idx="5">
                  <c:v>0.9999756308909763</c:v>
                </c:pt>
                <c:pt idx="6">
                  <c:v>0.99995485366648318</c:v>
                </c:pt>
                <c:pt idx="7">
                  <c:v>0.99992298352434672</c:v>
                </c:pt>
                <c:pt idx="8">
                  <c:v>0.99987663723770914</c:v>
                </c:pt>
                <c:pt idx="9">
                  <c:v>0.99981198149676698</c:v>
                </c:pt>
                <c:pt idx="10">
                  <c:v>0.99972473361972114</c:v>
                </c:pt>
                <c:pt idx="11">
                  <c:v>0.99961016254171464</c:v>
                </c:pt>
                <c:pt idx="12">
                  <c:v>0.99946309014633783</c:v>
                </c:pt>
                <c:pt idx="13">
                  <c:v>0.99927789301087333</c:v>
                </c:pt>
                <c:pt idx="14">
                  <c:v>0.99904850464308848</c:v>
                </c:pt>
                <c:pt idx="15">
                  <c:v>0.99876841829366036</c:v>
                </c:pt>
                <c:pt idx="16">
                  <c:v>0.998430690434706</c:v>
                </c:pt>
                <c:pt idx="17">
                  <c:v>0.99802794500088643</c:v>
                </c:pt>
                <c:pt idx="18">
                  <c:v>0.99755237849544076</c:v>
                </c:pt>
                <c:pt idx="19">
                  <c:v>0.99699576606899465</c:v>
                </c:pt>
                <c:pt idx="20">
                  <c:v>0.99634946868424212</c:v>
                </c:pt>
                <c:pt idx="21">
                  <c:v>0.99560444148437299</c:v>
                </c:pt>
                <c:pt idx="22">
                  <c:v>0.99475124348738719</c:v>
                </c:pt>
                <c:pt idx="23">
                  <c:v>0.99378004873224401</c:v>
                </c:pt>
                <c:pt idx="24">
                  <c:v>0.99268065900584479</c:v>
                </c:pt>
                <c:pt idx="25">
                  <c:v>0.99144251828222518</c:v>
                </c:pt>
                <c:pt idx="26">
                  <c:v>0.99005472900683411</c:v>
                </c:pt>
                <c:pt idx="27">
                  <c:v>0.98850607035937466</c:v>
                </c:pt>
                <c:pt idx="28">
                  <c:v>0.98678501862814727</c:v>
                </c:pt>
                <c:pt idx="29">
                  <c:v>0.98487976982723291</c:v>
                </c:pt>
                <c:pt idx="30">
                  <c:v>0.98277826468481488</c:v>
                </c:pt>
                <c:pt idx="31">
                  <c:v>0.98046821612662882</c:v>
                </c:pt>
                <c:pt idx="32">
                  <c:v>0.97793713937249327</c:v>
                </c:pt>
                <c:pt idx="33">
                  <c:v>0.97517238475635748</c:v>
                </c:pt>
                <c:pt idx="34">
                  <c:v>0.9721611733707477</c:v>
                </c:pt>
                <c:pt idx="35">
                  <c:v>0.96889063562521105</c:v>
                </c:pt>
                <c:pt idx="36">
                  <c:v>0.96534785279486091</c:v>
                </c:pt>
                <c:pt idx="37">
                  <c:v>0.96151990161952106</c:v>
                </c:pt>
                <c:pt idx="38">
                  <c:v>0.95739390199610963</c:v>
                </c:pt>
                <c:pt idx="39">
                  <c:v>0.9529570677865612</c:v>
                </c:pt>
                <c:pt idx="40">
                  <c:v>0.94819676074096382</c:v>
                </c:pt>
                <c:pt idx="41">
                  <c:v>0.94310054751026551</c:v>
                </c:pt>
                <c:pt idx="42">
                  <c:v>0.93765625969522459</c:v>
                </c:pt>
                <c:pt idx="43">
                  <c:v>0.93185205684789874</c:v>
                </c:pt>
                <c:pt idx="44">
                  <c:v>0.92567649230918725</c:v>
                </c:pt>
                <c:pt idx="45">
                  <c:v>0.91911858173058103</c:v>
                </c:pt>
                <c:pt idx="46">
                  <c:v>0.91216787409065803</c:v>
                </c:pt>
                <c:pt idx="47">
                  <c:v>0.9048145249769024</c:v>
                </c:pt>
                <c:pt idx="48">
                  <c:v>0.8970493718615381</c:v>
                </c:pt>
                <c:pt idx="49">
                  <c:v>0.8888640110562972</c:v>
                </c:pt>
                <c:pt idx="50">
                  <c:v>0.88025087598578766</c:v>
                </c:pt>
                <c:pt idx="51">
                  <c:v>0.87120331637275195</c:v>
                </c:pt>
                <c:pt idx="52">
                  <c:v>0.86171567788131365</c:v>
                </c:pt>
                <c:pt idx="53">
                  <c:v>0.85178338171696144</c:v>
                </c:pt>
                <c:pt idx="54">
                  <c:v>0.84140300363480869</c:v>
                </c:pt>
                <c:pt idx="55">
                  <c:v>0.83057235176143085</c:v>
                </c:pt>
                <c:pt idx="56">
                  <c:v>0.81929054259087697</c:v>
                </c:pt>
                <c:pt idx="57">
                  <c:v>0.80755807447291761</c:v>
                </c:pt>
                <c:pt idx="58">
                  <c:v>0.79537689787224253</c:v>
                </c:pt>
                <c:pt idx="59">
                  <c:v>0.78275048164175987</c:v>
                </c:pt>
                <c:pt idx="60">
                  <c:v>0.76968387452237574</c:v>
                </c:pt>
                <c:pt idx="61">
                  <c:v>0.75618376105654361</c:v>
                </c:pt>
                <c:pt idx="62">
                  <c:v>0.74225851108445928</c:v>
                </c:pt>
                <c:pt idx="63">
                  <c:v>0.72791822198080414</c:v>
                </c:pt>
                <c:pt idx="64">
                  <c:v>0.7131747527876986</c:v>
                </c:pt>
                <c:pt idx="65">
                  <c:v>0.69804174940655628</c:v>
                </c:pt>
                <c:pt idx="66">
                  <c:v>0.68253466002911711</c:v>
                </c:pt>
                <c:pt idx="67">
                  <c:v>0.66667074001654636</c:v>
                </c:pt>
                <c:pt idx="68">
                  <c:v>0.65046904547628437</c:v>
                </c:pt>
                <c:pt idx="69">
                  <c:v>0.63395041483955705</c:v>
                </c:pt>
                <c:pt idx="70">
                  <c:v>0.61713743780902075</c:v>
                </c:pt>
                <c:pt idx="71">
                  <c:v>0.60005441112602353</c:v>
                </c:pt>
                <c:pt idx="72">
                  <c:v>0.58272728070079405</c:v>
                </c:pt>
                <c:pt idx="73">
                  <c:v>0.56518356975638229</c:v>
                </c:pt>
                <c:pt idx="74">
                  <c:v>0.54745229275829921</c:v>
                </c:pt>
                <c:pt idx="75">
                  <c:v>0.52956385503586423</c:v>
                </c:pt>
                <c:pt idx="76">
                  <c:v>0.51154993814773242</c:v>
                </c:pt>
                <c:pt idx="77">
                  <c:v>0.49344337120167359</c:v>
                </c:pt>
                <c:pt idx="78">
                  <c:v>0.47527798850630881</c:v>
                </c:pt>
                <c:pt idx="79">
                  <c:v>0.45708847410829034</c:v>
                </c:pt>
                <c:pt idx="80">
                  <c:v>0.43891019395059189</c:v>
                </c:pt>
                <c:pt idx="81">
                  <c:v>0.42077901657373479</c:v>
                </c:pt>
                <c:pt idx="82">
                  <c:v>0.40273112346942957</c:v>
                </c:pt>
                <c:pt idx="83">
                  <c:v>0.38480281038240921</c:v>
                </c:pt>
                <c:pt idx="84">
                  <c:v>0.36703028103806945</c:v>
                </c:pt>
                <c:pt idx="85">
                  <c:v>0.34944943494763431</c:v>
                </c:pt>
                <c:pt idx="86">
                  <c:v>0.3320956511054759</c:v>
                </c:pt>
                <c:pt idx="87">
                  <c:v>0.31500356954136194</c:v>
                </c:pt>
                <c:pt idx="88">
                  <c:v>0.29820687282017572</c:v>
                </c:pt>
                <c:pt idx="89">
                  <c:v>0.28173806968950743</c:v>
                </c:pt>
                <c:pt idx="90">
                  <c:v>0.26562828315794357</c:v>
                </c:pt>
                <c:pt idx="91">
                  <c:v>0.24990704534063857</c:v>
                </c:pt>
                <c:pt idx="92">
                  <c:v>0.23460210143089516</c:v>
                </c:pt>
                <c:pt idx="93">
                  <c:v>0.21973922514433639</c:v>
                </c:pt>
                <c:pt idx="94">
                  <c:v>0.20534204793380079</c:v>
                </c:pt>
                <c:pt idx="95">
                  <c:v>0.19143190418668571</c:v>
                </c:pt>
                <c:pt idx="96">
                  <c:v>0.1780276944912986</c:v>
                </c:pt>
                <c:pt idx="97">
                  <c:v>0.16514576889460916</c:v>
                </c:pt>
                <c:pt idx="98">
                  <c:v>0.15279983187132704</c:v>
                </c:pt>
                <c:pt idx="99">
                  <c:v>0.14100087048490137</c:v>
                </c:pt>
                <c:pt idx="100">
                  <c:v>0.12975710694725245</c:v>
                </c:pt>
                <c:pt idx="101">
                  <c:v>0.11907397647908032</c:v>
                </c:pt>
                <c:pt idx="102">
                  <c:v>0.10895413104059058</c:v>
                </c:pt>
                <c:pt idx="103">
                  <c:v>9.9397469148516049E-2</c:v>
                </c:pt>
                <c:pt idx="104">
                  <c:v>9.0401191625166438E-2</c:v>
                </c:pt>
                <c:pt idx="105">
                  <c:v>8.195988274549465E-2</c:v>
                </c:pt>
                <c:pt idx="106">
                  <c:v>7.4065615865947079E-2</c:v>
                </c:pt>
                <c:pt idx="107">
                  <c:v>6.6708082241758004E-2</c:v>
                </c:pt>
                <c:pt idx="108">
                  <c:v>5.9874741375254836E-2</c:v>
                </c:pt>
                <c:pt idx="109">
                  <c:v>5.3550990894641076E-2</c:v>
                </c:pt>
                <c:pt idx="110">
                  <c:v>4.7720353648496569E-2</c:v>
                </c:pt>
                <c:pt idx="111">
                  <c:v>4.236467942347593E-2</c:v>
                </c:pt>
                <c:pt idx="112">
                  <c:v>3.7464358458383237E-2</c:v>
                </c:pt>
                <c:pt idx="113">
                  <c:v>3.2998543743258155E-2</c:v>
                </c:pt>
                <c:pt idx="114">
                  <c:v>2.8945378962575666E-2</c:v>
                </c:pt>
                <c:pt idx="115">
                  <c:v>2.5282228871278511E-2</c:v>
                </c:pt>
                <c:pt idx="116">
                  <c:v>2.198590888386287E-2</c:v>
                </c:pt>
                <c:pt idx="117">
                  <c:v>1.9032910711413355E-2</c:v>
                </c:pt>
                <c:pt idx="118">
                  <c:v>1.6399620998988295E-2</c:v>
                </c:pt>
                <c:pt idx="119">
                  <c:v>1.4062530094128075E-2</c:v>
                </c:pt>
                <c:pt idx="120">
                  <c:v>1.199842831285705E-2</c:v>
                </c:pt>
                <c:pt idx="121">
                  <c:v>1.0184587357120484E-2</c:v>
                </c:pt>
                <c:pt idx="122">
                  <c:v>8.5989248704103488E-3</c:v>
                </c:pt>
                <c:pt idx="123">
                  <c:v>7.2201504882719427E-3</c:v>
                </c:pt>
                <c:pt idx="124">
                  <c:v>6.0278921382353546E-3</c:v>
                </c:pt>
                <c:pt idx="125">
                  <c:v>5.002801759373128E-3</c:v>
                </c:pt>
                <c:pt idx="126">
                  <c:v>4.1266400344845836E-3</c:v>
                </c:pt>
                <c:pt idx="127">
                  <c:v>3.3823401469381051E-3</c:v>
                </c:pt>
                <c:pt idx="128">
                  <c:v>2.7540509786764247E-3</c:v>
                </c:pt>
                <c:pt idx="129">
                  <c:v>2.2271605454811882E-3</c:v>
                </c:pt>
                <c:pt idx="130">
                  <c:v>1.7883008108078577E-3</c:v>
                </c:pt>
                <c:pt idx="131">
                  <c:v>1.4253353219855873E-3</c:v>
                </c:pt>
                <c:pt idx="132">
                  <c:v>1.1273313654212819E-3</c:v>
                </c:pt>
                <c:pt idx="133">
                  <c:v>8.8451853541989022E-4</c:v>
                </c:pt>
                <c:pt idx="134">
                  <c:v>6.8823575096017256E-4</c:v>
                </c:pt>
                <c:pt idx="135">
                  <c:v>5.308688348374137E-4</c:v>
                </c:pt>
                <c:pt idx="136">
                  <c:v>4.0578079058394641E-4</c:v>
                </c:pt>
                <c:pt idx="137">
                  <c:v>3.0723687702861608E-4</c:v>
                </c:pt>
                <c:pt idx="138">
                  <c:v>2.3032649258960706E-4</c:v>
                </c:pt>
                <c:pt idx="139">
                  <c:v>1.7088374734474415E-4</c:v>
                </c:pt>
                <c:pt idx="140">
                  <c:v>1.2540842785151569E-4</c:v>
                </c:pt>
                <c:pt idx="141">
                  <c:v>9.0988855858819894E-5</c:v>
                </c:pt>
                <c:pt idx="142">
                  <c:v>6.5227916361699064E-5</c:v>
                </c:pt>
                <c:pt idx="143">
                  <c:v>4.6173292046430455E-5</c:v>
                </c:pt>
                <c:pt idx="144">
                  <c:v>3.2252699063290594E-5</c:v>
                </c:pt>
                <c:pt idx="145">
                  <c:v>2.2214681745569561E-5</c:v>
                </c:pt>
                <c:pt idx="146">
                  <c:v>1.5075299018763591E-5</c:v>
                </c:pt>
                <c:pt idx="147">
                  <c:v>1.007082934092575E-5</c:v>
                </c:pt>
                <c:pt idx="148">
                  <c:v>6.616439271743687E-6</c:v>
                </c:pt>
                <c:pt idx="149">
                  <c:v>4.270606894295983E-6</c:v>
                </c:pt>
                <c:pt idx="150">
                  <c:v>2.7049674863201979E-6</c:v>
                </c:pt>
                <c:pt idx="151">
                  <c:v>1.6791557261779293E-6</c:v>
                </c:pt>
                <c:pt idx="152">
                  <c:v>1.0201555869267085E-6</c:v>
                </c:pt>
                <c:pt idx="153">
                  <c:v>6.0563395072904273E-7</c:v>
                </c:pt>
                <c:pt idx="154">
                  <c:v>3.5072388732533447E-7</c:v>
                </c:pt>
                <c:pt idx="155">
                  <c:v>1.9773476058216976E-7</c:v>
                </c:pt>
                <c:pt idx="156">
                  <c:v>1.08294667976946E-7</c:v>
                </c:pt>
                <c:pt idx="157">
                  <c:v>5.7471808361832727E-8</c:v>
                </c:pt>
                <c:pt idx="158">
                  <c:v>2.9470923196692437E-8</c:v>
                </c:pt>
                <c:pt idx="159">
                  <c:v>1.4554985262416196E-8</c:v>
                </c:pt>
                <c:pt idx="160">
                  <c:v>6.8973286548164198E-9</c:v>
                </c:pt>
                <c:pt idx="161">
                  <c:v>3.1225565415192879E-9</c:v>
                </c:pt>
                <c:pt idx="162">
                  <c:v>1.3436497443996547E-9</c:v>
                </c:pt>
                <c:pt idx="163">
                  <c:v>5.4625190480840001E-10</c:v>
                </c:pt>
                <c:pt idx="164">
                  <c:v>2.0831025064844387E-10</c:v>
                </c:pt>
                <c:pt idx="165">
                  <c:v>7.3871022121198731E-11</c:v>
                </c:pt>
                <c:pt idx="166">
                  <c:v>2.4103624017153391E-11</c:v>
                </c:pt>
                <c:pt idx="167">
                  <c:v>7.142170040871522E-12</c:v>
                </c:pt>
                <c:pt idx="168">
                  <c:v>1.8902674778281616E-12</c:v>
                </c:pt>
                <c:pt idx="169">
                  <c:v>4.3743032856952968E-13</c:v>
                </c:pt>
                <c:pt idx="170">
                  <c:v>8.6060941631267981E-14</c:v>
                </c:pt>
                <c:pt idx="171">
                  <c:v>1.3858654036455859E-14</c:v>
                </c:pt>
                <c:pt idx="172">
                  <c:v>1.7319413346552793E-15</c:v>
                </c:pt>
                <c:pt idx="173">
                  <c:v>1.5537650356864449E-16</c:v>
                </c:pt>
                <c:pt idx="174">
                  <c:v>8.8673362804793222E-18</c:v>
                </c:pt>
                <c:pt idx="175">
                  <c:v>2.629281152275161E-19</c:v>
                </c:pt>
                <c:pt idx="176">
                  <c:v>2.7714482324245487E-21</c:v>
                </c:pt>
                <c:pt idx="177">
                  <c:v>4.4300708641092633E-24</c:v>
                </c:pt>
                <c:pt idx="178">
                  <c:v>7.0852995668501091E-29</c:v>
                </c:pt>
                <c:pt idx="179">
                  <c:v>3.9313303198096775E-260</c:v>
                </c:pt>
                <c:pt idx="180">
                  <c:v>7.7438752896548675E-29</c:v>
                </c:pt>
                <c:pt idx="181">
                  <c:v>5.2916122662608404E-24</c:v>
                </c:pt>
                <c:pt idx="182">
                  <c:v>7.5211498509743644E-33</c:v>
                </c:pt>
                <c:pt idx="183">
                  <c:v>1.8368449430468801E-37</c:v>
                </c:pt>
                <c:pt idx="184">
                  <c:v>2.5229765302475082E-45</c:v>
                </c:pt>
                <c:pt idx="185">
                  <c:v>0</c:v>
                </c:pt>
                <c:pt idx="186">
                  <c:v>2.1215076126575846E-45</c:v>
                </c:pt>
                <c:pt idx="187">
                  <c:v>1.2989422267242945E-37</c:v>
                </c:pt>
                <c:pt idx="188">
                  <c:v>4.4740074557480922E-33</c:v>
                </c:pt>
                <c:pt idx="189">
                  <c:v>7.185103183619001E-30</c:v>
                </c:pt>
                <c:pt idx="190">
                  <c:v>2.1480449791278157E-27</c:v>
                </c:pt>
                <c:pt idx="191">
                  <c:v>2.2148898246577602E-25</c:v>
                </c:pt>
                <c:pt idx="192">
                  <c:v>1.0945521311057563E-23</c:v>
                </c:pt>
                <c:pt idx="193">
                  <c:v>3.1549395016585547E-22</c:v>
                </c:pt>
                <c:pt idx="194">
                  <c:v>6.0206189880325125E-21</c:v>
                </c:pt>
                <c:pt idx="195">
                  <c:v>8.2940192142768307E-20</c:v>
                </c:pt>
                <c:pt idx="196">
                  <c:v>8.7734888662871856E-19</c:v>
                </c:pt>
                <c:pt idx="197">
                  <c:v>7.4587171406261302E-18</c:v>
                </c:pt>
                <c:pt idx="198">
                  <c:v>5.275734986599416E-17</c:v>
                </c:pt>
                <c:pt idx="199">
                  <c:v>3.1895282754450583E-16</c:v>
                </c:pt>
                <c:pt idx="200">
                  <c:v>1.68372878170016E-15</c:v>
                </c:pt>
                <c:pt idx="201">
                  <c:v>7.895928385580802E-15</c:v>
                </c:pt>
                <c:pt idx="202">
                  <c:v>3.3361394015706408E-14</c:v>
                </c:pt>
                <c:pt idx="203">
                  <c:v>1.284907790985587E-13</c:v>
                </c:pt>
                <c:pt idx="204">
                  <c:v>4.5555675257791481E-13</c:v>
                </c:pt>
                <c:pt idx="205">
                  <c:v>1.4991993779524679E-12</c:v>
                </c:pt>
                <c:pt idx="206">
                  <c:v>4.6121279267506232E-12</c:v>
                </c:pt>
                <c:pt idx="207">
                  <c:v>1.3345036847357197E-11</c:v>
                </c:pt>
                <c:pt idx="208">
                  <c:v>3.6510255906858834E-11</c:v>
                </c:pt>
                <c:pt idx="209">
                  <c:v>9.4884524415683267E-11</c:v>
                </c:pt>
                <c:pt idx="210">
                  <c:v>2.3519397127344874E-10</c:v>
                </c:pt>
                <c:pt idx="211">
                  <c:v>5.5804157171208275E-10</c:v>
                </c:pt>
                <c:pt idx="212">
                  <c:v>1.2714555591682332E-9</c:v>
                </c:pt>
                <c:pt idx="213">
                  <c:v>2.7897518867054258E-9</c:v>
                </c:pt>
                <c:pt idx="214">
                  <c:v>5.9097208682325025E-9</c:v>
                </c:pt>
                <c:pt idx="215">
                  <c:v>1.2114393908769335E-8</c:v>
                </c:pt>
                <c:pt idx="216">
                  <c:v>2.4080734353502521E-8</c:v>
                </c:pt>
                <c:pt idx="217">
                  <c:v>4.6503636619057001E-8</c:v>
                </c:pt>
                <c:pt idx="218">
                  <c:v>8.7396753901632561E-8</c:v>
                </c:pt>
                <c:pt idx="219">
                  <c:v>1.6009284670104409E-7</c:v>
                </c:pt>
                <c:pt idx="220">
                  <c:v>2.8624397575543726E-7</c:v>
                </c:pt>
                <c:pt idx="221">
                  <c:v>5.0021549036311917E-7</c:v>
                </c:pt>
                <c:pt idx="222">
                  <c:v>8.5537663429334301E-7</c:v>
                </c:pt>
                <c:pt idx="223">
                  <c:v>1.4329122725758184E-6</c:v>
                </c:pt>
                <c:pt idx="224">
                  <c:v>2.3539102829166826E-6</c:v>
                </c:pt>
                <c:pt idx="225">
                  <c:v>3.7956108664055479E-6</c:v>
                </c:pt>
                <c:pt idx="226">
                  <c:v>6.0128284306913028E-6</c:v>
                </c:pt>
                <c:pt idx="227">
                  <c:v>9.3656626643144424E-6</c:v>
                </c:pt>
                <c:pt idx="228">
                  <c:v>1.4354690093526552E-5</c:v>
                </c:pt>
                <c:pt idx="229">
                  <c:v>2.1664856843206269E-5</c:v>
                </c:pt>
                <c:pt idx="230">
                  <c:v>3.221926335700415E-5</c:v>
                </c:pt>
                <c:pt idx="231">
                  <c:v>4.724392918495994E-5</c:v>
                </c:pt>
                <c:pt idx="232">
                  <c:v>6.8344439404619374E-5</c:v>
                </c:pt>
                <c:pt idx="233">
                  <c:v>9.7595095886401429E-5</c:v>
                </c:pt>
                <c:pt idx="234">
                  <c:v>1.3764082298012515E-4</c:v>
                </c:pt>
                <c:pt idx="235">
                  <c:v>1.9181161024602275E-4</c:v>
                </c:pt>
                <c:pt idx="236">
                  <c:v>2.6424872264730985E-4</c:v>
                </c:pt>
                <c:pt idx="237">
                  <c:v>3.6004128565091662E-4</c:v>
                </c:pt>
                <c:pt idx="238">
                  <c:v>4.8537117973060715E-4</c:v>
                </c:pt>
                <c:pt idx="239">
                  <c:v>6.4766348232557784E-4</c:v>
                </c:pt>
                <c:pt idx="240">
                  <c:v>8.5573900653360395E-4</c:v>
                </c:pt>
                <c:pt idx="241">
                  <c:v>1.1199648390844111E-3</c:v>
                </c:pt>
                <c:pt idx="242">
                  <c:v>1.4523982112539561E-3</c:v>
                </c:pt>
                <c:pt idx="243">
                  <c:v>1.8669185805991833E-3</c:v>
                </c:pt>
                <c:pt idx="244">
                  <c:v>2.3793424913285737E-3</c:v>
                </c:pt>
                <c:pt idx="245">
                  <c:v>3.0075156447400154E-3</c:v>
                </c:pt>
                <c:pt idx="246">
                  <c:v>3.7713766699138561E-3</c:v>
                </c:pt>
                <c:pt idx="247">
                  <c:v>4.6929873522192096E-3</c:v>
                </c:pt>
                <c:pt idx="248">
                  <c:v>5.7965245575491492E-3</c:v>
                </c:pt>
                <c:pt idx="249">
                  <c:v>7.1082297782572258E-3</c:v>
                </c:pt>
                <c:pt idx="250">
                  <c:v>8.6563131075130372E-3</c:v>
                </c:pt>
                <c:pt idx="251">
                  <c:v>1.047080949798425E-2</c:v>
                </c:pt>
                <c:pt idx="252">
                  <c:v>1.2583386345940433E-2</c:v>
                </c:pt>
                <c:pt idx="253">
                  <c:v>1.5027102723824336E-2</c:v>
                </c:pt>
                <c:pt idx="254">
                  <c:v>1.7836121918868637E-2</c:v>
                </c:pt>
                <c:pt idx="255">
                  <c:v>2.1045380275302103E-2</c:v>
                </c:pt>
                <c:pt idx="256">
                  <c:v>2.4690216635271829E-2</c:v>
                </c:pt>
                <c:pt idx="257">
                  <c:v>2.8805967882260055E-2</c:v>
                </c:pt>
                <c:pt idx="258">
                  <c:v>3.342753716756762E-2</c:v>
                </c:pt>
                <c:pt idx="259">
                  <c:v>3.8588942307540126E-2</c:v>
                </c:pt>
                <c:pt idx="260">
                  <c:v>4.4322852545721575E-2</c:v>
                </c:pt>
                <c:pt idx="261">
                  <c:v>5.0660122356935317E-2</c:v>
                </c:pt>
                <c:pt idx="262">
                  <c:v>5.7629331215017517E-2</c:v>
                </c:pt>
                <c:pt idx="263">
                  <c:v>6.5256338247055401E-2</c:v>
                </c:pt>
                <c:pt idx="264">
                  <c:v>7.3563860457870792E-2</c:v>
                </c:pt>
                <c:pt idx="265">
                  <c:v>8.2571082740772794E-2</c:v>
                </c:pt>
                <c:pt idx="266">
                  <c:v>9.2293307213439174E-2</c:v>
                </c:pt>
                <c:pt idx="267">
                  <c:v>0.10274164855673082</c:v>
                </c:pt>
                <c:pt idx="268">
                  <c:v>0.11392278101987365</c:v>
                </c:pt>
                <c:pt idx="269">
                  <c:v>0.1258387416222003</c:v>
                </c:pt>
                <c:pt idx="270">
                  <c:v>0.13848679286586157</c:v>
                </c:pt>
                <c:pt idx="271">
                  <c:v>0.15185934701299453</c:v>
                </c:pt>
                <c:pt idx="272">
                  <c:v>0.16594395271142737</c:v>
                </c:pt>
                <c:pt idx="273">
                  <c:v>0.1807233435097042</c:v>
                </c:pt>
                <c:pt idx="274">
                  <c:v>0.19617554661716727</c:v>
                </c:pt>
                <c:pt idx="275">
                  <c:v>0.21227404916586695</c:v>
                </c:pt>
                <c:pt idx="276">
                  <c:v>0.22898801824198162</c:v>
                </c:pt>
                <c:pt idx="277">
                  <c:v>0.24628257009398727</c:v>
                </c:pt>
                <c:pt idx="278">
                  <c:v>0.2641190832066535</c:v>
                </c:pt>
                <c:pt idx="279">
                  <c:v>0.28245554936292289</c:v>
                </c:pt>
                <c:pt idx="280">
                  <c:v>0.30124695640339549</c:v>
                </c:pt>
                <c:pt idx="281">
                  <c:v>0.32044569613489521</c:v>
                </c:pt>
                <c:pt idx="282">
                  <c:v>0.34000199073035353</c:v>
                </c:pt>
                <c:pt idx="283">
                  <c:v>0.35986433099366683</c:v>
                </c:pt>
                <c:pt idx="284">
                  <c:v>0.37997992002361897</c:v>
                </c:pt>
                <c:pt idx="285">
                  <c:v>0.40029511608677476</c:v>
                </c:pt>
                <c:pt idx="286">
                  <c:v>0.42075586888478339</c:v>
                </c:pt>
                <c:pt idx="287">
                  <c:v>0.44130814386028228</c:v>
                </c:pt>
                <c:pt idx="288">
                  <c:v>0.46189832971039468</c:v>
                </c:pt>
                <c:pt idx="289">
                  <c:v>0.48247362485071271</c:v>
                </c:pt>
                <c:pt idx="290">
                  <c:v>0.50298239917894694</c:v>
                </c:pt>
                <c:pt idx="291">
                  <c:v>0.52337452811069773</c:v>
                </c:pt>
                <c:pt idx="292">
                  <c:v>0.54360169648527479</c:v>
                </c:pt>
                <c:pt idx="293">
                  <c:v>0.56361767055457235</c:v>
                </c:pt>
                <c:pt idx="294">
                  <c:v>0.58337853686100238</c:v>
                </c:pt>
                <c:pt idx="295">
                  <c:v>0.6028429073720496</c:v>
                </c:pt>
                <c:pt idx="296">
                  <c:v>0.62197209076102988</c:v>
                </c:pt>
                <c:pt idx="297">
                  <c:v>0.64073023020031594</c:v>
                </c:pt>
                <c:pt idx="298">
                  <c:v>0.65908440845986571</c:v>
                </c:pt>
                <c:pt idx="299">
                  <c:v>0.67700472147787971</c:v>
                </c:pt>
                <c:pt idx="300">
                  <c:v>0.6944643218901323</c:v>
                </c:pt>
                <c:pt idx="301">
                  <c:v>0.71143943427016187</c:v>
                </c:pt>
                <c:pt idx="302">
                  <c:v>0.72790934404497154</c:v>
                </c:pt>
                <c:pt idx="303">
                  <c:v>0.74385636221221973</c:v>
                </c:pt>
                <c:pt idx="304">
                  <c:v>0.75926576809805102</c:v>
                </c:pt>
                <c:pt idx="305">
                  <c:v>0.77412573246295935</c:v>
                </c:pt>
                <c:pt idx="306">
                  <c:v>0.78842722329046944</c:v>
                </c:pt>
                <c:pt idx="307">
                  <c:v>0.80216389658411702</c:v>
                </c:pt>
                <c:pt idx="308">
                  <c:v>0.81533197445661865</c:v>
                </c:pt>
                <c:pt idx="309">
                  <c:v>0.82793011272568828</c:v>
                </c:pt>
                <c:pt idx="310">
                  <c:v>0.83995926013815903</c:v>
                </c:pt>
                <c:pt idx="311">
                  <c:v>0.85142251123207313</c:v>
                </c:pt>
                <c:pt idx="312">
                  <c:v>0.86232495471947868</c:v>
                </c:pt>
                <c:pt idx="313">
                  <c:v>0.87267351913432101</c:v>
                </c:pt>
                <c:pt idx="314">
                  <c:v>0.88247681734398442</c:v>
                </c:pt>
                <c:pt idx="315">
                  <c:v>0.89174499137253505</c:v>
                </c:pt>
                <c:pt idx="316">
                  <c:v>0.90048955883150927</c:v>
                </c:pt>
                <c:pt idx="317">
                  <c:v>0.90872326210290122</c:v>
                </c:pt>
                <c:pt idx="318">
                  <c:v>0.91645992127049547</c:v>
                </c:pt>
                <c:pt idx="319">
                  <c:v>0.92371429165219487</c:v>
                </c:pt>
                <c:pt idx="320">
                  <c:v>0.93050192664856235</c:v>
                </c:pt>
                <c:pt idx="321">
                  <c:v>0.93683904649288563</c:v>
                </c:pt>
                <c:pt idx="322">
                  <c:v>0.94274241336645548</c:v>
                </c:pt>
                <c:pt idx="323">
                  <c:v>0.94822921322998721</c:v>
                </c:pt>
                <c:pt idx="324">
                  <c:v>0.95331694461893512</c:v>
                </c:pt>
                <c:pt idx="325">
                  <c:v>0.95802331455648537</c:v>
                </c:pt>
                <c:pt idx="326">
                  <c:v>0.96236614165401946</c:v>
                </c:pt>
                <c:pt idx="327">
                  <c:v>0.9663632663940408</c:v>
                </c:pt>
                <c:pt idx="328">
                  <c:v>0.97003246852507574</c:v>
                </c:pt>
                <c:pt idx="329">
                  <c:v>0.9733913914415423</c:v>
                </c:pt>
                <c:pt idx="330">
                  <c:v>0.97645747337331756</c:v>
                </c:pt>
                <c:pt idx="331">
                  <c:v>0.97924788516971051</c:v>
                </c:pt>
                <c:pt idx="332">
                  <c:v>0.9817794744296684</c:v>
                </c:pt>
                <c:pt idx="333">
                  <c:v>0.98406871570429488</c:v>
                </c:pt>
                <c:pt idx="334">
                  <c:v>0.98613166647815043</c:v>
                </c:pt>
                <c:pt idx="335">
                  <c:v>0.98798392862202555</c:v>
                </c:pt>
                <c:pt idx="336">
                  <c:v>0.98964061500122757</c:v>
                </c:pt>
                <c:pt idx="337">
                  <c:v>0.99111632091939994</c:v>
                </c:pt>
                <c:pt idx="338">
                  <c:v>0.99242510007794371</c:v>
                </c:pt>
                <c:pt idx="339">
                  <c:v>0.99358044473480256</c:v>
                </c:pt>
                <c:pt idx="340">
                  <c:v>0.99459526975315282</c:v>
                </c:pt>
                <c:pt idx="341">
                  <c:v>0.99548190023995498</c:v>
                </c:pt>
                <c:pt idx="342">
                  <c:v>0.99625206248620812</c:v>
                </c:pt>
                <c:pt idx="343">
                  <c:v>0.99691687793435746</c:v>
                </c:pt>
                <c:pt idx="344">
                  <c:v>0.997486859913705</c:v>
                </c:pt>
                <c:pt idx="345">
                  <c:v>0.99797191290140375</c:v>
                </c:pt>
                <c:pt idx="346">
                  <c:v>0.9983813340844031</c:v>
                </c:pt>
                <c:pt idx="347">
                  <c:v>0.99872381701655777</c:v>
                </c:pt>
                <c:pt idx="348">
                  <c:v>0.99900745718476192</c:v>
                </c:pt>
                <c:pt idx="349">
                  <c:v>0.99923975931834985</c:v>
                </c:pt>
                <c:pt idx="350">
                  <c:v>0.9994276462972117</c:v>
                </c:pt>
                <c:pt idx="351">
                  <c:v>0.99957746953607474</c:v>
                </c:pt>
                <c:pt idx="352">
                  <c:v>0.99969502074542571</c:v>
                </c:pt>
                <c:pt idx="353">
                  <c:v>0.99978554499407224</c:v>
                </c:pt>
                <c:pt idx="354">
                  <c:v>0.99985375502441709</c:v>
                </c:pt>
                <c:pt idx="355">
                  <c:v>0.99990384680069933</c:v>
                </c:pt>
                <c:pt idx="356">
                  <c:v>0.99993951630314748</c:v>
                </c:pt>
                <c:pt idx="357">
                  <c:v>0.99996397761986078</c:v>
                </c:pt>
                <c:pt idx="358">
                  <c:v>0.99997998243604946</c:v>
                </c:pt>
                <c:pt idx="359">
                  <c:v>0.99998984108243572</c:v>
                </c:pt>
                <c:pt idx="360">
                  <c:v>0.99999544539058649</c:v>
                </c:pt>
                <c:pt idx="361">
                  <c:v>0.99999829373027638</c:v>
                </c:pt>
                <c:pt idx="362">
                  <c:v>0.99999951880899096</c:v>
                </c:pt>
                <c:pt idx="363">
                  <c:v>0.99999991918052067</c:v>
                </c:pt>
                <c:pt idx="364">
                  <c:v>0.99999999617189284</c:v>
                </c:pt>
                <c:pt idx="36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CD-456D-9A89-F5463BABA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1775176"/>
        <c:axId val="351775832"/>
      </c:lineChart>
      <c:dateAx>
        <c:axId val="351775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800" b="1">
                    <a:latin typeface="Arial" panose="020B0604020202020204" pitchFamily="34" charset="0"/>
                    <a:cs typeface="Arial" panose="020B0604020202020204" pitchFamily="34" charset="0"/>
                  </a:rPr>
                  <a:t>Time</a:t>
                </a:r>
                <a:r>
                  <a:rPr lang="en-US" sz="2800" b="1" baseline="0">
                    <a:latin typeface="Arial" panose="020B0604020202020204" pitchFamily="34" charset="0"/>
                    <a:cs typeface="Arial" panose="020B0604020202020204" pitchFamily="34" charset="0"/>
                  </a:rPr>
                  <a:t> of Year / 2021 Date</a:t>
                </a:r>
                <a:endParaRPr lang="en-US" sz="2800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1775832"/>
        <c:crosses val="autoZero"/>
        <c:auto val="1"/>
        <c:lblOffset val="100"/>
        <c:baseTimeUnit val="days"/>
      </c:dateAx>
      <c:valAx>
        <c:axId val="3517758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800" b="1">
                    <a:latin typeface="Arial" panose="020B0604020202020204" pitchFamily="34" charset="0"/>
                    <a:cs typeface="Arial" panose="020B0604020202020204" pitchFamily="34" charset="0"/>
                  </a:rPr>
                  <a:t>Z</a:t>
                </a:r>
                <a:r>
                  <a:rPr lang="en-US" sz="2800" b="1" baseline="0">
                    <a:latin typeface="Arial" panose="020B0604020202020204" pitchFamily="34" charset="0"/>
                    <a:cs typeface="Arial" panose="020B0604020202020204" pitchFamily="34" charset="0"/>
                  </a:rPr>
                  <a:t> Factor</a:t>
                </a:r>
                <a:endParaRPr lang="en-US" sz="2800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1775176"/>
        <c:crosses val="autoZero"/>
        <c:crossBetween val="between"/>
      </c:valAx>
      <c:spPr>
        <a:solidFill>
          <a:schemeClr val="bg2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63499</xdr:colOff>
      <xdr:row>0</xdr:row>
      <xdr:rowOff>534193</xdr:rowOff>
    </xdr:from>
    <xdr:to>
      <xdr:col>34</xdr:col>
      <xdr:colOff>419895</xdr:colOff>
      <xdr:row>34</xdr:row>
      <xdr:rowOff>93662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A84BDFB-88B3-46A4-97F1-F05620FC6D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opLeftCell="C1" zoomScaleNormal="100" workbookViewId="0">
      <pane ySplit="7" topLeftCell="A8" activePane="bottomLeft" state="frozen"/>
      <selection pane="bottomLeft" activeCell="H1" sqref="H1:P1048576"/>
    </sheetView>
  </sheetViews>
  <sheetFormatPr defaultRowHeight="15"/>
  <cols>
    <col min="1" max="1" width="12.7109375" style="7" customWidth="1"/>
    <col min="2" max="2" width="14.7109375" style="1" customWidth="1"/>
    <col min="3" max="3" width="14.7109375" style="26" customWidth="1"/>
    <col min="4" max="4" width="2.7109375" style="2" customWidth="1"/>
    <col min="5" max="5" width="10.7109375" style="2" customWidth="1"/>
    <col min="6" max="6" width="26.7109375" style="4" customWidth="1"/>
    <col min="7" max="7" width="10.7109375" style="2" customWidth="1"/>
    <col min="8" max="8" width="2.7109375" style="2" hidden="1" customWidth="1"/>
    <col min="9" max="9" width="10.7109375" style="2" hidden="1" customWidth="1"/>
    <col min="10" max="10" width="10.7109375" style="3" hidden="1" customWidth="1"/>
    <col min="11" max="12" width="10.7109375" style="2" hidden="1" customWidth="1"/>
    <col min="13" max="14" width="20.7109375" style="3" hidden="1" customWidth="1"/>
    <col min="15" max="15" width="10.7109375" style="4" hidden="1" customWidth="1"/>
    <col min="16" max="16" width="10.7109375" style="5" hidden="1" customWidth="1"/>
    <col min="17" max="17" width="24.7109375" style="28" customWidth="1"/>
    <col min="18" max="18" width="56.7109375" style="5" customWidth="1"/>
    <col min="19" max="16384" width="9.140625" style="5"/>
  </cols>
  <sheetData>
    <row r="1" spans="1:18" s="16" customFormat="1" ht="50.1" customHeight="1">
      <c r="A1" s="11" t="s">
        <v>397</v>
      </c>
      <c r="B1" s="12"/>
      <c r="C1" s="25" t="s">
        <v>393</v>
      </c>
      <c r="D1" s="13"/>
      <c r="E1" s="13">
        <v>2021</v>
      </c>
      <c r="F1" s="32" t="s">
        <v>380</v>
      </c>
      <c r="G1" s="33"/>
      <c r="H1" s="13"/>
      <c r="I1" s="19" t="s">
        <v>379</v>
      </c>
      <c r="J1" s="15"/>
      <c r="K1" s="13"/>
      <c r="L1" s="13"/>
      <c r="M1" s="15"/>
      <c r="N1" s="15"/>
      <c r="O1" s="14"/>
      <c r="Q1" s="28"/>
    </row>
    <row r="2" spans="1:18">
      <c r="A2" s="8" t="s">
        <v>21</v>
      </c>
      <c r="F2" s="18" t="s">
        <v>384</v>
      </c>
      <c r="G2" s="23">
        <v>2</v>
      </c>
    </row>
    <row r="3" spans="1:18">
      <c r="A3" s="8" t="s">
        <v>398</v>
      </c>
      <c r="F3" s="18" t="s">
        <v>383</v>
      </c>
      <c r="G3" s="23">
        <v>16</v>
      </c>
      <c r="I3" s="1">
        <v>44196</v>
      </c>
      <c r="J3" s="20" t="s">
        <v>392</v>
      </c>
    </row>
    <row r="4" spans="1:18">
      <c r="A4" s="8" t="s">
        <v>20</v>
      </c>
      <c r="F4" s="18" t="s">
        <v>382</v>
      </c>
      <c r="G4" s="23">
        <v>26</v>
      </c>
      <c r="J4" s="1"/>
    </row>
    <row r="5" spans="1:18">
      <c r="F5" s="18" t="s">
        <v>381</v>
      </c>
      <c r="G5" s="23">
        <v>2.2000000000000002</v>
      </c>
      <c r="I5" s="2">
        <f>I6-I3</f>
        <v>-44196</v>
      </c>
      <c r="J5" s="21" t="s">
        <v>377</v>
      </c>
    </row>
    <row r="6" spans="1:18">
      <c r="A6" s="3" t="s">
        <v>4</v>
      </c>
      <c r="B6" s="34" t="s">
        <v>2</v>
      </c>
      <c r="C6" s="34"/>
      <c r="E6" s="30" t="s">
        <v>3</v>
      </c>
      <c r="F6" s="31"/>
      <c r="G6" s="31"/>
      <c r="J6" s="2"/>
    </row>
    <row r="7" spans="1:18" ht="60">
      <c r="A7" s="7" t="s">
        <v>5</v>
      </c>
      <c r="B7" s="1" t="s">
        <v>0</v>
      </c>
      <c r="C7" s="27" t="s">
        <v>1</v>
      </c>
      <c r="D7" s="6"/>
      <c r="E7" s="6" t="s">
        <v>376</v>
      </c>
      <c r="F7" s="9" t="s">
        <v>389</v>
      </c>
      <c r="G7" s="6" t="s">
        <v>378</v>
      </c>
      <c r="H7" s="6"/>
      <c r="I7" s="22" t="s">
        <v>19</v>
      </c>
      <c r="J7" s="10" t="s">
        <v>18</v>
      </c>
      <c r="K7" s="6" t="s">
        <v>386</v>
      </c>
      <c r="L7" s="6" t="s">
        <v>387</v>
      </c>
      <c r="M7" s="10" t="s">
        <v>385</v>
      </c>
      <c r="N7" s="10" t="s">
        <v>391</v>
      </c>
      <c r="O7" s="9" t="s">
        <v>388</v>
      </c>
      <c r="P7" s="9" t="s">
        <v>390</v>
      </c>
      <c r="Q7" s="28" t="s">
        <v>394</v>
      </c>
      <c r="R7" s="5" t="s">
        <v>395</v>
      </c>
    </row>
    <row r="8" spans="1:18">
      <c r="A8" s="7" t="s">
        <v>6</v>
      </c>
      <c r="B8" s="1">
        <v>44220</v>
      </c>
      <c r="C8" s="26">
        <v>60.1</v>
      </c>
      <c r="E8" s="2">
        <f>IF(AND(I8&gt;-1,I8&lt;367),I8,J8)</f>
        <v>24</v>
      </c>
      <c r="F8" s="4">
        <f t="shared" ref="F8" si="0">IF(OR(E8="pending",E8="Wrong Year"),E8,IF(E8&lt;183,POWER(O8,G$3),POWER(P8,G$4)))</f>
        <v>0.99378004873224401</v>
      </c>
      <c r="G8" s="2">
        <f>IF(OR(E8="pending",E8="Wrong Year"),E8,C8*F8)</f>
        <v>59.726180928807864</v>
      </c>
      <c r="I8" s="2">
        <f>B8-I$3</f>
        <v>24</v>
      </c>
      <c r="J8" s="3" t="str">
        <f>IF(I8=I$5,"pending","Wrong Year")</f>
        <v>Wrong Year</v>
      </c>
      <c r="K8" s="2">
        <f>IF(OR(E8="pending",E8="Wrong Year"),E8,E8/2)</f>
        <v>12</v>
      </c>
      <c r="L8" s="2">
        <f>IF(OR(E8="pending",E8="Wrong Year"),E8,(183-(E8/2)))</f>
        <v>171</v>
      </c>
      <c r="M8" s="4">
        <f>IF(OR(E8="pending",E8="Wrong Year"),E8,(K8^G$2)/(90^(G$2-1)))</f>
        <v>1.6</v>
      </c>
      <c r="N8" s="4">
        <f t="shared" ref="N8" si="1">IF(OR(E8="pending",E8="Wrong Year"),E8,(L8^G$5)/(90^(G$5-1)))</f>
        <v>369.40301141441449</v>
      </c>
      <c r="O8" s="4">
        <f>IF(OR(E8="pending",E8="Wrong Year"),E8,COS(M8*PI()/180))</f>
        <v>0.99961011504035435</v>
      </c>
      <c r="P8" s="4">
        <f>IF(OR(E8="pending",E8="Wrong Year"),E8,COS(N8*PI()/180))</f>
        <v>0.98656357597925215</v>
      </c>
      <c r="Q8" s="29" t="s">
        <v>396</v>
      </c>
      <c r="R8" s="5" t="s">
        <v>400</v>
      </c>
    </row>
    <row r="9" spans="1:18">
      <c r="A9" s="7" t="s">
        <v>7</v>
      </c>
      <c r="B9" s="1">
        <v>44542</v>
      </c>
      <c r="C9" s="26">
        <v>66.2</v>
      </c>
      <c r="E9" s="2">
        <f>IF(AND(I9&gt;-1,I9&lt;367),I9,J9)</f>
        <v>346</v>
      </c>
      <c r="F9" s="4">
        <f>IF(OR(E9="pending",E9="Wrong Year"),E9,IF(E9&lt;183,POWER(O9,G$3),POWER(P9,G$4)))</f>
        <v>0.99797191290140375</v>
      </c>
      <c r="G9" s="2">
        <f t="shared" ref="G9" si="2">IF(OR(E9="pending",E9="Wrong Year"),E9,C9*F9)</f>
        <v>66.065740634072924</v>
      </c>
      <c r="I9" s="2">
        <f t="shared" ref="I9" si="3">B9-I$3</f>
        <v>346</v>
      </c>
      <c r="J9" s="29" t="str">
        <f t="shared" ref="J9" si="4">IF(I9=I$5,"pending","Wrong Year")</f>
        <v>Wrong Year</v>
      </c>
      <c r="K9" s="2">
        <f t="shared" ref="K9" si="5">IF(OR(E9="pending",E9="Wrong Year"),E9,E9/2)</f>
        <v>173</v>
      </c>
      <c r="L9" s="2">
        <f t="shared" ref="L9" si="6">IF(OR(E9="pending",E9="Wrong Year"),E9,(183-(E9/2)))</f>
        <v>10</v>
      </c>
      <c r="M9" s="4">
        <f t="shared" ref="M9" si="7">IF(OR(E9="pending",E9="Wrong Year"),E9,(K9^G$2)/(90^(G$2-1)))</f>
        <v>332.54444444444442</v>
      </c>
      <c r="N9" s="4">
        <f t="shared" ref="N9" si="8">IF(OR(E9="pending",E9="Wrong Year"),E9,(L9^G$5)/(90^(G$5-1)))</f>
        <v>0.71599334997472708</v>
      </c>
      <c r="O9" s="4">
        <f t="shared" ref="O9" si="9">IF(OR(E9="pending",E9="Wrong Year"),E9,COS(M9*PI()/180))</f>
        <v>0.88736874555104006</v>
      </c>
      <c r="P9" s="4">
        <f t="shared" ref="P9" si="10">IF(OR(E9="pending",E9="Wrong Year"),E9,COS(N9*PI()/180))</f>
        <v>0.99992192049251449</v>
      </c>
      <c r="Q9" s="28" t="s">
        <v>399</v>
      </c>
      <c r="R9" s="5" t="s">
        <v>401</v>
      </c>
    </row>
  </sheetData>
  <mergeCells count="3">
    <mergeCell ref="E6:G6"/>
    <mergeCell ref="F1:G1"/>
    <mergeCell ref="B6:C6"/>
  </mergeCells>
  <phoneticPr fontId="0" type="noConversion"/>
  <dataValidations xWindow="150" yWindow="363" count="1">
    <dataValidation type="custom" allowBlank="1" showInputMessage="1" showErrorMessage="1" errorTitle="Miles Flown Error" error="Cell will only accept data that is a number with no more than 1 decimal place" promptTitle="Miles Flown" prompt="Enter a number with no more than 1 decimal place" sqref="C8:C1048576" xr:uid="{202AB94F-DF4A-425A-B0EA-15C2B9468189}">
      <formula1>(MOD(C8*10,1))=0</formula1>
    </dataValidation>
  </dataValidations>
  <printOptions horizontalCentered="1" gridLines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51646-64F2-4F4C-9291-220A2617D5F3}">
  <dimension ref="A1:P20"/>
  <sheetViews>
    <sheetView tabSelected="1" zoomScaleNormal="100" workbookViewId="0">
      <pane ySplit="7" topLeftCell="A8" activePane="bottomLeft" state="frozen"/>
      <selection pane="bottomLeft" activeCell="H1" sqref="H1:P1048576"/>
    </sheetView>
  </sheetViews>
  <sheetFormatPr defaultRowHeight="15"/>
  <cols>
    <col min="1" max="1" width="12.7109375" style="7" customWidth="1"/>
    <col min="2" max="2" width="14.7109375" style="1" customWidth="1"/>
    <col min="3" max="3" width="14.7109375" style="26" customWidth="1"/>
    <col min="4" max="4" width="2.7109375" style="2" customWidth="1"/>
    <col min="5" max="5" width="10.7109375" style="2" customWidth="1"/>
    <col min="6" max="6" width="26.7109375" style="4" customWidth="1"/>
    <col min="7" max="7" width="10.7109375" style="2" customWidth="1"/>
    <col min="8" max="8" width="2.7109375" style="2" hidden="1" customWidth="1"/>
    <col min="9" max="9" width="10.7109375" style="2" hidden="1" customWidth="1"/>
    <col min="10" max="10" width="10.7109375" style="24" hidden="1" customWidth="1"/>
    <col min="11" max="12" width="10.7109375" style="2" hidden="1" customWidth="1"/>
    <col min="13" max="14" width="20.7109375" style="24" hidden="1" customWidth="1"/>
    <col min="15" max="15" width="10.7109375" style="4" hidden="1" customWidth="1"/>
    <col min="16" max="16" width="10.7109375" style="5" hidden="1" customWidth="1"/>
    <col min="17" max="16384" width="9.140625" style="5"/>
  </cols>
  <sheetData>
    <row r="1" spans="1:16" s="16" customFormat="1" ht="50.1" customHeight="1">
      <c r="A1" s="11" t="s">
        <v>397</v>
      </c>
      <c r="B1" s="12"/>
      <c r="C1" s="25" t="s">
        <v>393</v>
      </c>
      <c r="D1" s="13"/>
      <c r="E1" s="13">
        <v>2021</v>
      </c>
      <c r="F1" s="32" t="s">
        <v>380</v>
      </c>
      <c r="G1" s="33"/>
      <c r="H1" s="13"/>
      <c r="I1" s="19" t="s">
        <v>379</v>
      </c>
      <c r="J1" s="15"/>
      <c r="K1" s="13"/>
      <c r="L1" s="13"/>
      <c r="M1" s="15"/>
      <c r="N1" s="15"/>
      <c r="O1" s="14"/>
    </row>
    <row r="2" spans="1:16">
      <c r="A2" s="8" t="s">
        <v>21</v>
      </c>
      <c r="F2" s="18" t="s">
        <v>384</v>
      </c>
      <c r="G2" s="23">
        <v>2</v>
      </c>
    </row>
    <row r="3" spans="1:16">
      <c r="A3" s="8" t="s">
        <v>398</v>
      </c>
      <c r="F3" s="18" t="s">
        <v>383</v>
      </c>
      <c r="G3" s="23">
        <v>16</v>
      </c>
      <c r="I3" s="1">
        <v>44196</v>
      </c>
      <c r="J3" s="20" t="s">
        <v>392</v>
      </c>
    </row>
    <row r="4" spans="1:16">
      <c r="A4" s="8" t="s">
        <v>20</v>
      </c>
      <c r="F4" s="18" t="s">
        <v>382</v>
      </c>
      <c r="G4" s="23">
        <v>26</v>
      </c>
      <c r="J4" s="1"/>
    </row>
    <row r="5" spans="1:16">
      <c r="F5" s="18" t="s">
        <v>381</v>
      </c>
      <c r="G5" s="23">
        <v>2.2000000000000002</v>
      </c>
      <c r="I5" s="2">
        <f>I6-I3</f>
        <v>-44196</v>
      </c>
      <c r="J5" s="21" t="s">
        <v>377</v>
      </c>
    </row>
    <row r="6" spans="1:16">
      <c r="A6" s="24" t="s">
        <v>4</v>
      </c>
      <c r="B6" s="34" t="s">
        <v>2</v>
      </c>
      <c r="C6" s="34"/>
      <c r="E6" s="30" t="s">
        <v>3</v>
      </c>
      <c r="F6" s="31"/>
      <c r="G6" s="31"/>
      <c r="J6" s="2"/>
    </row>
    <row r="7" spans="1:16" ht="60">
      <c r="A7" s="7" t="s">
        <v>5</v>
      </c>
      <c r="B7" s="1" t="s">
        <v>0</v>
      </c>
      <c r="C7" s="27" t="s">
        <v>1</v>
      </c>
      <c r="D7" s="6"/>
      <c r="E7" s="6" t="s">
        <v>376</v>
      </c>
      <c r="F7" s="9" t="s">
        <v>389</v>
      </c>
      <c r="G7" s="6" t="s">
        <v>378</v>
      </c>
      <c r="H7" s="6"/>
      <c r="I7" s="22" t="s">
        <v>19</v>
      </c>
      <c r="J7" s="10" t="s">
        <v>18</v>
      </c>
      <c r="K7" s="6" t="s">
        <v>386</v>
      </c>
      <c r="L7" s="6" t="s">
        <v>387</v>
      </c>
      <c r="M7" s="10" t="s">
        <v>385</v>
      </c>
      <c r="N7" s="10" t="s">
        <v>391</v>
      </c>
      <c r="O7" s="9" t="s">
        <v>388</v>
      </c>
      <c r="P7" s="9" t="s">
        <v>390</v>
      </c>
    </row>
    <row r="8" spans="1:16">
      <c r="A8" s="7" t="s">
        <v>6</v>
      </c>
      <c r="E8" s="2" t="str">
        <f>IF(AND(I8&gt;-1,I8&lt;367),I8,J8)</f>
        <v>pending</v>
      </c>
      <c r="F8" s="4" t="str">
        <f t="shared" ref="F8:F20" si="0">IF(OR(E8="pending",E8="Wrong Year"),E8,IF(E8&lt;183,POWER(O8,G$3),POWER(P8,G$4)))</f>
        <v>pending</v>
      </c>
      <c r="G8" s="2" t="str">
        <f>IF(OR(E8="pending",E8="Wrong Year"),E8,C8*F8)</f>
        <v>pending</v>
      </c>
      <c r="I8" s="2">
        <f>B8-I$3</f>
        <v>-44196</v>
      </c>
      <c r="J8" s="24" t="str">
        <f>IF(I8=I$5,"pending","Wrong Year")</f>
        <v>pending</v>
      </c>
      <c r="K8" s="2" t="str">
        <f>IF(OR(E8="pending",E8="Wrong Year"),E8,E8/2)</f>
        <v>pending</v>
      </c>
      <c r="L8" s="2" t="str">
        <f>IF(OR(E8="pending",E8="Wrong Year"),E8,(183-(E8/2)))</f>
        <v>pending</v>
      </c>
      <c r="M8" s="4" t="str">
        <f>IF(OR(E8="pending",E8="Wrong Year"),E8,(K8^G$2)/(90^(G$2-1)))</f>
        <v>pending</v>
      </c>
      <c r="N8" s="4" t="str">
        <f t="shared" ref="N8:N20" si="1">IF(OR(E8="pending",E8="Wrong Year"),E8,(L8^G$5)/(90^(G$5-1)))</f>
        <v>pending</v>
      </c>
      <c r="O8" s="4" t="str">
        <f>IF(OR(E8="pending",E8="Wrong Year"),E8,COS(M8*PI()/180))</f>
        <v>pending</v>
      </c>
      <c r="P8" s="4" t="str">
        <f>IF(OR(E8="pending",E8="Wrong Year"),E8,COS(N8*PI()/180))</f>
        <v>pending</v>
      </c>
    </row>
    <row r="9" spans="1:16">
      <c r="A9" s="7" t="s">
        <v>7</v>
      </c>
      <c r="E9" s="2" t="str">
        <f t="shared" ref="E9:E20" si="2">IF(AND(I9&gt;-1,I9&lt;367),I9,J9)</f>
        <v>pending</v>
      </c>
      <c r="F9" s="4" t="str">
        <f t="shared" si="0"/>
        <v>pending</v>
      </c>
      <c r="G9" s="2" t="str">
        <f t="shared" ref="G9:G20" si="3">IF(OR(E9="pending",E9="Wrong Year"),E9,C9*F9)</f>
        <v>pending</v>
      </c>
      <c r="I9" s="2">
        <f t="shared" ref="I9:I20" si="4">B9-I$3</f>
        <v>-44196</v>
      </c>
      <c r="J9" s="24" t="str">
        <f t="shared" ref="J9:J20" si="5">IF(I9=I$5,"pending","Wrong Year")</f>
        <v>pending</v>
      </c>
      <c r="K9" s="2" t="str">
        <f t="shared" ref="K9:K20" si="6">IF(OR(E9="pending",E9="Wrong Year"),E9,E9/2)</f>
        <v>pending</v>
      </c>
      <c r="L9" s="2" t="str">
        <f t="shared" ref="L9:L20" si="7">IF(OR(E9="pending",E9="Wrong Year"),E9,(183-(E9/2)))</f>
        <v>pending</v>
      </c>
      <c r="M9" s="4" t="str">
        <f t="shared" ref="M9:M20" si="8">IF(OR(E9="pending",E9="Wrong Year"),E9,(K9^G$2)/(90^(G$2-1)))</f>
        <v>pending</v>
      </c>
      <c r="N9" s="4" t="str">
        <f t="shared" si="1"/>
        <v>pending</v>
      </c>
      <c r="O9" s="4" t="str">
        <f t="shared" ref="O9:O20" si="9">IF(OR(E9="pending",E9="Wrong Year"),E9,COS(M9*PI()/180))</f>
        <v>pending</v>
      </c>
      <c r="P9" s="4" t="str">
        <f t="shared" ref="P9:P20" si="10">IF(OR(E9="pending",E9="Wrong Year"),E9,COS(N9*PI()/180))</f>
        <v>pending</v>
      </c>
    </row>
    <row r="10" spans="1:16">
      <c r="A10" s="7" t="s">
        <v>8</v>
      </c>
      <c r="E10" s="2" t="str">
        <f t="shared" si="2"/>
        <v>pending</v>
      </c>
      <c r="F10" s="4" t="str">
        <f t="shared" si="0"/>
        <v>pending</v>
      </c>
      <c r="G10" s="2" t="str">
        <f t="shared" si="3"/>
        <v>pending</v>
      </c>
      <c r="I10" s="2">
        <f t="shared" si="4"/>
        <v>-44196</v>
      </c>
      <c r="J10" s="24" t="str">
        <f t="shared" si="5"/>
        <v>pending</v>
      </c>
      <c r="K10" s="2" t="str">
        <f t="shared" si="6"/>
        <v>pending</v>
      </c>
      <c r="L10" s="2" t="str">
        <f t="shared" si="7"/>
        <v>pending</v>
      </c>
      <c r="M10" s="4" t="str">
        <f t="shared" si="8"/>
        <v>pending</v>
      </c>
      <c r="N10" s="4" t="str">
        <f t="shared" si="1"/>
        <v>pending</v>
      </c>
      <c r="O10" s="4" t="str">
        <f t="shared" si="9"/>
        <v>pending</v>
      </c>
      <c r="P10" s="4" t="str">
        <f t="shared" si="10"/>
        <v>pending</v>
      </c>
    </row>
    <row r="11" spans="1:16">
      <c r="A11" s="7" t="s">
        <v>9</v>
      </c>
      <c r="E11" s="2" t="str">
        <f t="shared" si="2"/>
        <v>pending</v>
      </c>
      <c r="F11" s="4" t="str">
        <f t="shared" si="0"/>
        <v>pending</v>
      </c>
      <c r="G11" s="2" t="str">
        <f t="shared" si="3"/>
        <v>pending</v>
      </c>
      <c r="I11" s="2">
        <f t="shared" si="4"/>
        <v>-44196</v>
      </c>
      <c r="J11" s="24" t="str">
        <f t="shared" si="5"/>
        <v>pending</v>
      </c>
      <c r="K11" s="2" t="str">
        <f t="shared" si="6"/>
        <v>pending</v>
      </c>
      <c r="L11" s="2" t="str">
        <f t="shared" si="7"/>
        <v>pending</v>
      </c>
      <c r="M11" s="4" t="str">
        <f t="shared" si="8"/>
        <v>pending</v>
      </c>
      <c r="N11" s="4" t="str">
        <f t="shared" si="1"/>
        <v>pending</v>
      </c>
      <c r="O11" s="4" t="str">
        <f t="shared" si="9"/>
        <v>pending</v>
      </c>
      <c r="P11" s="4" t="str">
        <f t="shared" si="10"/>
        <v>pending</v>
      </c>
    </row>
    <row r="12" spans="1:16">
      <c r="A12" s="7" t="s">
        <v>10</v>
      </c>
      <c r="E12" s="2" t="str">
        <f t="shared" si="2"/>
        <v>pending</v>
      </c>
      <c r="F12" s="4" t="str">
        <f t="shared" si="0"/>
        <v>pending</v>
      </c>
      <c r="G12" s="2" t="str">
        <f t="shared" si="3"/>
        <v>pending</v>
      </c>
      <c r="I12" s="2">
        <f t="shared" si="4"/>
        <v>-44196</v>
      </c>
      <c r="J12" s="24" t="str">
        <f t="shared" si="5"/>
        <v>pending</v>
      </c>
      <c r="K12" s="2" t="str">
        <f t="shared" si="6"/>
        <v>pending</v>
      </c>
      <c r="L12" s="2" t="str">
        <f t="shared" si="7"/>
        <v>pending</v>
      </c>
      <c r="M12" s="4" t="str">
        <f t="shared" si="8"/>
        <v>pending</v>
      </c>
      <c r="N12" s="4" t="str">
        <f t="shared" si="1"/>
        <v>pending</v>
      </c>
      <c r="O12" s="4" t="str">
        <f t="shared" si="9"/>
        <v>pending</v>
      </c>
      <c r="P12" s="4" t="str">
        <f t="shared" si="10"/>
        <v>pending</v>
      </c>
    </row>
    <row r="13" spans="1:16">
      <c r="A13" s="7" t="s">
        <v>11</v>
      </c>
      <c r="E13" s="2" t="str">
        <f t="shared" si="2"/>
        <v>pending</v>
      </c>
      <c r="F13" s="4" t="str">
        <f t="shared" si="0"/>
        <v>pending</v>
      </c>
      <c r="G13" s="2" t="str">
        <f t="shared" si="3"/>
        <v>pending</v>
      </c>
      <c r="I13" s="2">
        <f t="shared" si="4"/>
        <v>-44196</v>
      </c>
      <c r="J13" s="24" t="str">
        <f t="shared" si="5"/>
        <v>pending</v>
      </c>
      <c r="K13" s="2" t="str">
        <f t="shared" si="6"/>
        <v>pending</v>
      </c>
      <c r="L13" s="2" t="str">
        <f t="shared" si="7"/>
        <v>pending</v>
      </c>
      <c r="M13" s="4" t="str">
        <f t="shared" si="8"/>
        <v>pending</v>
      </c>
      <c r="N13" s="4" t="str">
        <f t="shared" si="1"/>
        <v>pending</v>
      </c>
      <c r="O13" s="4" t="str">
        <f t="shared" si="9"/>
        <v>pending</v>
      </c>
      <c r="P13" s="4" t="str">
        <f t="shared" si="10"/>
        <v>pending</v>
      </c>
    </row>
    <row r="14" spans="1:16">
      <c r="A14" s="7" t="s">
        <v>12</v>
      </c>
      <c r="E14" s="2" t="str">
        <f t="shared" si="2"/>
        <v>pending</v>
      </c>
      <c r="F14" s="4" t="str">
        <f t="shared" si="0"/>
        <v>pending</v>
      </c>
      <c r="G14" s="2" t="str">
        <f t="shared" si="3"/>
        <v>pending</v>
      </c>
      <c r="I14" s="2">
        <f t="shared" si="4"/>
        <v>-44196</v>
      </c>
      <c r="J14" s="24" t="str">
        <f t="shared" si="5"/>
        <v>pending</v>
      </c>
      <c r="K14" s="2" t="str">
        <f t="shared" si="6"/>
        <v>pending</v>
      </c>
      <c r="L14" s="2" t="str">
        <f t="shared" si="7"/>
        <v>pending</v>
      </c>
      <c r="M14" s="4" t="str">
        <f t="shared" si="8"/>
        <v>pending</v>
      </c>
      <c r="N14" s="4" t="str">
        <f t="shared" si="1"/>
        <v>pending</v>
      </c>
      <c r="O14" s="4" t="str">
        <f t="shared" si="9"/>
        <v>pending</v>
      </c>
      <c r="P14" s="4" t="str">
        <f t="shared" si="10"/>
        <v>pending</v>
      </c>
    </row>
    <row r="15" spans="1:16">
      <c r="A15" s="7" t="s">
        <v>13</v>
      </c>
      <c r="E15" s="2" t="str">
        <f t="shared" si="2"/>
        <v>pending</v>
      </c>
      <c r="F15" s="4" t="str">
        <f t="shared" si="0"/>
        <v>pending</v>
      </c>
      <c r="G15" s="2" t="str">
        <f t="shared" si="3"/>
        <v>pending</v>
      </c>
      <c r="I15" s="2">
        <f t="shared" si="4"/>
        <v>-44196</v>
      </c>
      <c r="J15" s="24" t="str">
        <f t="shared" si="5"/>
        <v>pending</v>
      </c>
      <c r="K15" s="2" t="str">
        <f t="shared" si="6"/>
        <v>pending</v>
      </c>
      <c r="L15" s="2" t="str">
        <f t="shared" si="7"/>
        <v>pending</v>
      </c>
      <c r="M15" s="4" t="str">
        <f t="shared" si="8"/>
        <v>pending</v>
      </c>
      <c r="N15" s="4" t="str">
        <f t="shared" si="1"/>
        <v>pending</v>
      </c>
      <c r="O15" s="4" t="str">
        <f t="shared" si="9"/>
        <v>pending</v>
      </c>
      <c r="P15" s="4" t="str">
        <f t="shared" si="10"/>
        <v>pending</v>
      </c>
    </row>
    <row r="16" spans="1:16">
      <c r="A16" s="7" t="s">
        <v>14</v>
      </c>
      <c r="E16" s="2" t="str">
        <f t="shared" si="2"/>
        <v>pending</v>
      </c>
      <c r="F16" s="4" t="str">
        <f t="shared" si="0"/>
        <v>pending</v>
      </c>
      <c r="G16" s="2" t="str">
        <f t="shared" si="3"/>
        <v>pending</v>
      </c>
      <c r="I16" s="2">
        <f t="shared" si="4"/>
        <v>-44196</v>
      </c>
      <c r="J16" s="24" t="str">
        <f t="shared" si="5"/>
        <v>pending</v>
      </c>
      <c r="K16" s="2" t="str">
        <f t="shared" si="6"/>
        <v>pending</v>
      </c>
      <c r="L16" s="2" t="str">
        <f t="shared" si="7"/>
        <v>pending</v>
      </c>
      <c r="M16" s="4" t="str">
        <f t="shared" si="8"/>
        <v>pending</v>
      </c>
      <c r="N16" s="4" t="str">
        <f t="shared" si="1"/>
        <v>pending</v>
      </c>
      <c r="O16" s="4" t="str">
        <f t="shared" si="9"/>
        <v>pending</v>
      </c>
      <c r="P16" s="4" t="str">
        <f t="shared" si="10"/>
        <v>pending</v>
      </c>
    </row>
    <row r="17" spans="1:16">
      <c r="A17" s="7" t="s">
        <v>15</v>
      </c>
      <c r="E17" s="2" t="str">
        <f t="shared" si="2"/>
        <v>pending</v>
      </c>
      <c r="F17" s="4" t="str">
        <f t="shared" si="0"/>
        <v>pending</v>
      </c>
      <c r="G17" s="2" t="str">
        <f t="shared" si="3"/>
        <v>pending</v>
      </c>
      <c r="I17" s="2">
        <f t="shared" si="4"/>
        <v>-44196</v>
      </c>
      <c r="J17" s="24" t="str">
        <f t="shared" si="5"/>
        <v>pending</v>
      </c>
      <c r="K17" s="2" t="str">
        <f t="shared" si="6"/>
        <v>pending</v>
      </c>
      <c r="L17" s="2" t="str">
        <f t="shared" si="7"/>
        <v>pending</v>
      </c>
      <c r="M17" s="4" t="str">
        <f t="shared" si="8"/>
        <v>pending</v>
      </c>
      <c r="N17" s="4" t="str">
        <f t="shared" si="1"/>
        <v>pending</v>
      </c>
      <c r="O17" s="4" t="str">
        <f t="shared" si="9"/>
        <v>pending</v>
      </c>
      <c r="P17" s="4" t="str">
        <f t="shared" si="10"/>
        <v>pending</v>
      </c>
    </row>
    <row r="18" spans="1:16">
      <c r="A18" s="7" t="s">
        <v>16</v>
      </c>
      <c r="E18" s="2" t="str">
        <f t="shared" si="2"/>
        <v>pending</v>
      </c>
      <c r="F18" s="4" t="str">
        <f t="shared" si="0"/>
        <v>pending</v>
      </c>
      <c r="G18" s="2" t="str">
        <f t="shared" si="3"/>
        <v>pending</v>
      </c>
      <c r="I18" s="2">
        <f t="shared" si="4"/>
        <v>-44196</v>
      </c>
      <c r="J18" s="24" t="str">
        <f t="shared" si="5"/>
        <v>pending</v>
      </c>
      <c r="K18" s="2" t="str">
        <f t="shared" si="6"/>
        <v>pending</v>
      </c>
      <c r="L18" s="2" t="str">
        <f t="shared" si="7"/>
        <v>pending</v>
      </c>
      <c r="M18" s="4" t="str">
        <f t="shared" si="8"/>
        <v>pending</v>
      </c>
      <c r="N18" s="4" t="str">
        <f t="shared" si="1"/>
        <v>pending</v>
      </c>
      <c r="O18" s="4" t="str">
        <f t="shared" si="9"/>
        <v>pending</v>
      </c>
      <c r="P18" s="4" t="str">
        <f t="shared" si="10"/>
        <v>pending</v>
      </c>
    </row>
    <row r="19" spans="1:16">
      <c r="A19" s="7" t="s">
        <v>17</v>
      </c>
      <c r="E19" s="2" t="str">
        <f t="shared" si="2"/>
        <v>pending</v>
      </c>
      <c r="F19" s="4" t="str">
        <f t="shared" si="0"/>
        <v>pending</v>
      </c>
      <c r="G19" s="2" t="str">
        <f t="shared" si="3"/>
        <v>pending</v>
      </c>
      <c r="I19" s="2">
        <f t="shared" si="4"/>
        <v>-44196</v>
      </c>
      <c r="J19" s="24" t="str">
        <f t="shared" si="5"/>
        <v>pending</v>
      </c>
      <c r="K19" s="2" t="str">
        <f t="shared" si="6"/>
        <v>pending</v>
      </c>
      <c r="L19" s="2" t="str">
        <f t="shared" si="7"/>
        <v>pending</v>
      </c>
      <c r="M19" s="4" t="str">
        <f t="shared" si="8"/>
        <v>pending</v>
      </c>
      <c r="N19" s="4" t="str">
        <f t="shared" si="1"/>
        <v>pending</v>
      </c>
      <c r="O19" s="4" t="str">
        <f t="shared" si="9"/>
        <v>pending</v>
      </c>
      <c r="P19" s="4" t="str">
        <f t="shared" si="10"/>
        <v>pending</v>
      </c>
    </row>
    <row r="20" spans="1:16">
      <c r="A20" s="7" t="s">
        <v>22</v>
      </c>
      <c r="E20" s="2" t="str">
        <f t="shared" si="2"/>
        <v>pending</v>
      </c>
      <c r="F20" s="4" t="str">
        <f t="shared" si="0"/>
        <v>pending</v>
      </c>
      <c r="G20" s="2" t="str">
        <f t="shared" si="3"/>
        <v>pending</v>
      </c>
      <c r="I20" s="2">
        <f t="shared" si="4"/>
        <v>-44196</v>
      </c>
      <c r="J20" s="24" t="str">
        <f t="shared" si="5"/>
        <v>pending</v>
      </c>
      <c r="K20" s="2" t="str">
        <f t="shared" si="6"/>
        <v>pending</v>
      </c>
      <c r="L20" s="2" t="str">
        <f t="shared" si="7"/>
        <v>pending</v>
      </c>
      <c r="M20" s="4" t="str">
        <f t="shared" si="8"/>
        <v>pending</v>
      </c>
      <c r="N20" s="4" t="str">
        <f t="shared" si="1"/>
        <v>pending</v>
      </c>
      <c r="O20" s="4" t="str">
        <f t="shared" si="9"/>
        <v>pending</v>
      </c>
      <c r="P20" s="4" t="str">
        <f t="shared" si="10"/>
        <v>pending</v>
      </c>
    </row>
  </sheetData>
  <mergeCells count="3">
    <mergeCell ref="F1:G1"/>
    <mergeCell ref="B6:C6"/>
    <mergeCell ref="E6:G6"/>
  </mergeCells>
  <dataValidations count="1">
    <dataValidation type="custom" allowBlank="1" showInputMessage="1" showErrorMessage="1" errorTitle="Miles Flown Error" error="Cell will only accept data that is a number with no more than 1 decimal place" promptTitle="Miles Flown" prompt="Enter a number with no more than 1 decimal place" sqref="C8:C1048576" xr:uid="{E3CD08EB-B57F-47F8-8D01-3B3A4E4ED566}">
      <formula1>(MOD(C8*10,1))=0</formula1>
    </dataValidation>
  </dataValidations>
  <printOptions horizontalCentered="1" gridLines="1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73"/>
  <sheetViews>
    <sheetView zoomScale="80" zoomScaleNormal="80" workbookViewId="0">
      <selection activeCell="E1" sqref="E1"/>
    </sheetView>
  </sheetViews>
  <sheetFormatPr defaultRowHeight="15"/>
  <cols>
    <col min="1" max="1" width="12.7109375" style="7" customWidth="1"/>
    <col min="2" max="2" width="14.7109375" style="1" customWidth="1"/>
    <col min="3" max="3" width="14.7109375" style="2" customWidth="1"/>
    <col min="4" max="4" width="2.7109375" style="2" customWidth="1"/>
    <col min="5" max="5" width="10.7109375" style="2" customWidth="1"/>
    <col min="6" max="6" width="26.7109375" style="4" customWidth="1"/>
    <col min="7" max="7" width="10.7109375" style="2" customWidth="1"/>
    <col min="8" max="8" width="2.7109375" style="2" hidden="1" customWidth="1"/>
    <col min="9" max="9" width="10.7109375" style="2" hidden="1" customWidth="1"/>
    <col min="10" max="10" width="10.7109375" style="3" hidden="1" customWidth="1"/>
    <col min="11" max="12" width="10.7109375" style="2" hidden="1" customWidth="1"/>
    <col min="13" max="14" width="20.7109375" style="3" hidden="1" customWidth="1"/>
    <col min="15" max="15" width="10.7109375" style="4" hidden="1" customWidth="1"/>
    <col min="16" max="16" width="10.7109375" style="5" hidden="1" customWidth="1"/>
    <col min="17" max="16384" width="9.140625" style="5"/>
  </cols>
  <sheetData>
    <row r="1" spans="1:16" s="16" customFormat="1" ht="50.1" customHeight="1">
      <c r="A1" s="11" t="s">
        <v>397</v>
      </c>
      <c r="B1" s="12"/>
      <c r="C1" s="17" t="s">
        <v>393</v>
      </c>
      <c r="D1" s="13"/>
      <c r="E1" s="13">
        <v>2021</v>
      </c>
      <c r="F1" s="32" t="s">
        <v>380</v>
      </c>
      <c r="G1" s="33"/>
      <c r="H1" s="13"/>
      <c r="I1" s="19" t="s">
        <v>379</v>
      </c>
      <c r="J1" s="15"/>
      <c r="K1" s="13"/>
      <c r="L1" s="13"/>
      <c r="M1" s="15"/>
      <c r="N1" s="15"/>
      <c r="O1" s="14"/>
    </row>
    <row r="2" spans="1:16">
      <c r="A2" s="8" t="s">
        <v>21</v>
      </c>
      <c r="F2" s="18" t="s">
        <v>384</v>
      </c>
      <c r="G2" s="23">
        <v>2</v>
      </c>
    </row>
    <row r="3" spans="1:16">
      <c r="A3" s="8" t="s">
        <v>398</v>
      </c>
      <c r="F3" s="18" t="s">
        <v>383</v>
      </c>
      <c r="G3" s="23">
        <v>16</v>
      </c>
      <c r="I3" s="1">
        <v>44196</v>
      </c>
      <c r="J3" s="20" t="s">
        <v>392</v>
      </c>
    </row>
    <row r="4" spans="1:16">
      <c r="A4" s="8" t="s">
        <v>20</v>
      </c>
      <c r="F4" s="18" t="s">
        <v>382</v>
      </c>
      <c r="G4" s="23">
        <v>26</v>
      </c>
      <c r="J4" s="1"/>
    </row>
    <row r="5" spans="1:16">
      <c r="F5" s="18" t="s">
        <v>381</v>
      </c>
      <c r="G5" s="23">
        <v>2.2000000000000002</v>
      </c>
      <c r="I5" s="2">
        <f>I6-I3</f>
        <v>-44196</v>
      </c>
      <c r="J5" s="21" t="s">
        <v>377</v>
      </c>
    </row>
    <row r="6" spans="1:16">
      <c r="A6" s="3" t="s">
        <v>4</v>
      </c>
      <c r="B6" s="34" t="s">
        <v>2</v>
      </c>
      <c r="C6" s="31"/>
      <c r="E6" s="30" t="s">
        <v>3</v>
      </c>
      <c r="F6" s="31"/>
      <c r="G6" s="31"/>
    </row>
    <row r="7" spans="1:16" ht="60">
      <c r="A7" s="7" t="s">
        <v>5</v>
      </c>
      <c r="B7" s="1" t="s">
        <v>0</v>
      </c>
      <c r="C7" s="6" t="s">
        <v>1</v>
      </c>
      <c r="D7" s="6"/>
      <c r="E7" s="6" t="s">
        <v>376</v>
      </c>
      <c r="F7" s="9" t="s">
        <v>389</v>
      </c>
      <c r="G7" s="6" t="s">
        <v>378</v>
      </c>
      <c r="H7" s="6"/>
      <c r="I7" s="22" t="s">
        <v>19</v>
      </c>
      <c r="J7" s="10" t="s">
        <v>18</v>
      </c>
      <c r="K7" s="6" t="s">
        <v>386</v>
      </c>
      <c r="L7" s="6" t="s">
        <v>387</v>
      </c>
      <c r="M7" s="10" t="s">
        <v>385</v>
      </c>
      <c r="N7" s="10" t="s">
        <v>391</v>
      </c>
      <c r="O7" s="9" t="s">
        <v>388</v>
      </c>
      <c r="P7" s="9" t="s">
        <v>390</v>
      </c>
    </row>
    <row r="8" spans="1:16">
      <c r="A8" s="7" t="s">
        <v>6</v>
      </c>
      <c r="B8" s="1">
        <v>44197</v>
      </c>
      <c r="C8" s="2">
        <v>50</v>
      </c>
      <c r="E8" s="2">
        <f>IF(AND(I8&gt;-1,I8&lt;367),I8,J8)</f>
        <v>1</v>
      </c>
      <c r="F8" s="4">
        <f t="shared" ref="F8:F71" si="0">IF(OR(E8="pending",E8="Wrong Year"),E8,IF(E8&lt;183,POWER(O8,G$3),POWER(P8,G$4)))</f>
        <v>0.9999999811964565</v>
      </c>
      <c r="G8" s="2">
        <f>IF(OR(E8="pending",E8="Wrong Year"),E8,C8*F8)</f>
        <v>49.999999059822827</v>
      </c>
      <c r="I8" s="2">
        <f>B8-I$3</f>
        <v>1</v>
      </c>
      <c r="J8" s="3" t="str">
        <f>IF(I8=I$5,"pending","Wrong Year")</f>
        <v>Wrong Year</v>
      </c>
      <c r="K8" s="2">
        <f>IF(OR(E8="pending",E8="Wrong Year"),E8,E8/2)</f>
        <v>0.5</v>
      </c>
      <c r="L8" s="2">
        <f>IF(OR(E8="pending",E8="Wrong Year"),E8,(183-(E8/2)))</f>
        <v>182.5</v>
      </c>
      <c r="M8" s="4">
        <f>IF(OR(E8="pending",E8="Wrong Year"),E8,(K8^G$2)/(90^(G$2-1)))</f>
        <v>2.7777777777777779E-3</v>
      </c>
      <c r="N8" s="4">
        <f t="shared" ref="N8:N71" si="1">IF(OR(E8="pending",E8="Wrong Year"),E8,(L8^G$5)/(90^(G$5-1)))</f>
        <v>426.27248428117264</v>
      </c>
      <c r="O8" s="4">
        <f>IF(OR(E8="pending",E8="Wrong Year"),E8,COS(M8*PI()/180))</f>
        <v>0.99999999882477852</v>
      </c>
      <c r="P8" s="4">
        <f>IF(OR(E8="pending",E8="Wrong Year"),E8,COS(N8*PI()/180))</f>
        <v>0.40238746799110753</v>
      </c>
    </row>
    <row r="9" spans="1:16">
      <c r="A9" s="7" t="s">
        <v>7</v>
      </c>
      <c r="B9" s="1">
        <v>44198</v>
      </c>
      <c r="E9" s="2">
        <f t="shared" ref="E9:E72" si="2">IF(AND(I9&gt;-1,I9&lt;367),I9,J9)</f>
        <v>2</v>
      </c>
      <c r="F9" s="4">
        <f t="shared" si="0"/>
        <v>0.9999996991433322</v>
      </c>
      <c r="G9" s="2">
        <f t="shared" ref="G9:G72" si="3">IF(OR(E9="pending",E9="Wrong Year"),E9,C9*F9)</f>
        <v>0</v>
      </c>
      <c r="I9" s="2">
        <f t="shared" ref="I9:I72" si="4">B9-I$3</f>
        <v>2</v>
      </c>
      <c r="J9" s="3" t="str">
        <f t="shared" ref="J9:J72" si="5">IF(I9=I$5,"pending","Wrong Year")</f>
        <v>Wrong Year</v>
      </c>
      <c r="K9" s="2">
        <f t="shared" ref="K9:K72" si="6">IF(OR(E9="pending",E9="Wrong Year"),E9,E9/2)</f>
        <v>1</v>
      </c>
      <c r="L9" s="2">
        <f t="shared" ref="L9:L72" si="7">IF(OR(E9="pending",E9="Wrong Year"),E9,(183-(E9/2)))</f>
        <v>182</v>
      </c>
      <c r="M9" s="4">
        <f t="shared" ref="M9:M72" si="8">IF(OR(E9="pending",E9="Wrong Year"),E9,(K9^G$2)/(90^(G$2-1)))</f>
        <v>1.1111111111111112E-2</v>
      </c>
      <c r="N9" s="4">
        <f t="shared" si="1"/>
        <v>423.70739343465357</v>
      </c>
      <c r="O9" s="4">
        <f t="shared" ref="O9:O72" si="9">IF(OR(E9="pending",E9="Wrong Year"),E9,COS(M9*PI()/180))</f>
        <v>0.99999998119645561</v>
      </c>
      <c r="P9" s="4">
        <f t="shared" ref="P9:P72" si="10">IF(OR(E9="pending",E9="Wrong Year"),E9,COS(N9*PI()/180))</f>
        <v>0.44295550472593387</v>
      </c>
    </row>
    <row r="10" spans="1:16">
      <c r="A10" s="7" t="s">
        <v>8</v>
      </c>
      <c r="B10" s="1">
        <v>44199</v>
      </c>
      <c r="E10" s="2">
        <f t="shared" si="2"/>
        <v>3</v>
      </c>
      <c r="F10" s="4">
        <f t="shared" si="0"/>
        <v>0.99999847691401245</v>
      </c>
      <c r="G10" s="2">
        <f t="shared" si="3"/>
        <v>0</v>
      </c>
      <c r="I10" s="2">
        <f t="shared" si="4"/>
        <v>3</v>
      </c>
      <c r="J10" s="3" t="str">
        <f t="shared" si="5"/>
        <v>Wrong Year</v>
      </c>
      <c r="K10" s="2">
        <f t="shared" si="6"/>
        <v>1.5</v>
      </c>
      <c r="L10" s="2">
        <f t="shared" si="7"/>
        <v>181.5</v>
      </c>
      <c r="M10" s="4">
        <f t="shared" si="8"/>
        <v>2.5000000000000001E-2</v>
      </c>
      <c r="N10" s="4">
        <f t="shared" si="1"/>
        <v>421.15074501210319</v>
      </c>
      <c r="O10" s="4">
        <f t="shared" si="9"/>
        <v>0.9999999048070578</v>
      </c>
      <c r="P10" s="4">
        <f t="shared" si="10"/>
        <v>0.48250682329721267</v>
      </c>
    </row>
    <row r="11" spans="1:16">
      <c r="A11" s="7" t="s">
        <v>9</v>
      </c>
      <c r="B11" s="1">
        <v>44200</v>
      </c>
      <c r="E11" s="2">
        <f t="shared" si="2"/>
        <v>4</v>
      </c>
      <c r="F11" s="4">
        <f t="shared" si="0"/>
        <v>0.99999518630372908</v>
      </c>
      <c r="G11" s="2">
        <f t="shared" si="3"/>
        <v>0</v>
      </c>
      <c r="I11" s="2">
        <f t="shared" si="4"/>
        <v>4</v>
      </c>
      <c r="J11" s="3" t="str">
        <f t="shared" si="5"/>
        <v>Wrong Year</v>
      </c>
      <c r="K11" s="2">
        <f t="shared" si="6"/>
        <v>2</v>
      </c>
      <c r="L11" s="2">
        <f t="shared" si="7"/>
        <v>181</v>
      </c>
      <c r="M11" s="4">
        <f t="shared" si="8"/>
        <v>4.4444444444444446E-2</v>
      </c>
      <c r="N11" s="4">
        <f t="shared" si="1"/>
        <v>418.60253436971698</v>
      </c>
      <c r="O11" s="4">
        <f t="shared" si="9"/>
        <v>0.99999969914330422</v>
      </c>
      <c r="P11" s="4">
        <f t="shared" si="10"/>
        <v>0.52097187613651619</v>
      </c>
    </row>
    <row r="12" spans="1:16">
      <c r="A12" s="7" t="s">
        <v>10</v>
      </c>
      <c r="B12" s="1">
        <v>44201</v>
      </c>
      <c r="E12" s="2">
        <f t="shared" si="2"/>
        <v>5</v>
      </c>
      <c r="F12" s="4">
        <f t="shared" si="0"/>
        <v>0.99998824785090912</v>
      </c>
      <c r="G12" s="2">
        <f t="shared" si="3"/>
        <v>0</v>
      </c>
      <c r="I12" s="2">
        <f t="shared" si="4"/>
        <v>5</v>
      </c>
      <c r="J12" s="3" t="str">
        <f t="shared" si="5"/>
        <v>Wrong Year</v>
      </c>
      <c r="K12" s="2">
        <f t="shared" si="6"/>
        <v>2.5</v>
      </c>
      <c r="L12" s="2">
        <f t="shared" si="7"/>
        <v>180.5</v>
      </c>
      <c r="M12" s="4">
        <f t="shared" si="8"/>
        <v>6.9444444444444448E-2</v>
      </c>
      <c r="N12" s="4">
        <f t="shared" si="1"/>
        <v>416.06275685344229</v>
      </c>
      <c r="O12" s="4">
        <f t="shared" si="9"/>
        <v>0.99999926548663554</v>
      </c>
      <c r="P12" s="4">
        <f t="shared" si="10"/>
        <v>0.55828451198884343</v>
      </c>
    </row>
    <row r="13" spans="1:16">
      <c r="A13" s="7" t="s">
        <v>11</v>
      </c>
      <c r="B13" s="1">
        <v>44202</v>
      </c>
      <c r="E13" s="2">
        <f t="shared" si="2"/>
        <v>6</v>
      </c>
      <c r="F13" s="4">
        <f t="shared" si="0"/>
        <v>0.9999756308909763</v>
      </c>
      <c r="G13" s="2">
        <f t="shared" si="3"/>
        <v>0</v>
      </c>
      <c r="I13" s="2">
        <f t="shared" si="4"/>
        <v>6</v>
      </c>
      <c r="J13" s="3" t="str">
        <f t="shared" si="5"/>
        <v>Wrong Year</v>
      </c>
      <c r="K13" s="2">
        <f t="shared" si="6"/>
        <v>3</v>
      </c>
      <c r="L13" s="2">
        <f t="shared" si="7"/>
        <v>180</v>
      </c>
      <c r="M13" s="4">
        <f t="shared" si="8"/>
        <v>0.1</v>
      </c>
      <c r="N13" s="4">
        <f t="shared" si="1"/>
        <v>413.53140779893266</v>
      </c>
      <c r="O13" s="4">
        <f t="shared" si="9"/>
        <v>0.99999847691328769</v>
      </c>
      <c r="P13" s="4">
        <f t="shared" si="10"/>
        <v>0.5943820475892132</v>
      </c>
    </row>
    <row r="14" spans="1:16">
      <c r="A14" s="7" t="s">
        <v>12</v>
      </c>
      <c r="B14" s="1">
        <v>44203</v>
      </c>
      <c r="E14" s="2">
        <f t="shared" si="2"/>
        <v>7</v>
      </c>
      <c r="F14" s="4">
        <f t="shared" si="0"/>
        <v>0.99995485366648318</v>
      </c>
      <c r="G14" s="2">
        <f t="shared" si="3"/>
        <v>0</v>
      </c>
      <c r="I14" s="2">
        <f t="shared" si="4"/>
        <v>7</v>
      </c>
      <c r="J14" s="3" t="str">
        <f t="shared" si="5"/>
        <v>Wrong Year</v>
      </c>
      <c r="K14" s="2">
        <f t="shared" si="6"/>
        <v>3.5</v>
      </c>
      <c r="L14" s="2">
        <f t="shared" si="7"/>
        <v>179.5</v>
      </c>
      <c r="M14" s="4">
        <f t="shared" si="8"/>
        <v>0.1361111111111111</v>
      </c>
      <c r="N14" s="4">
        <f t="shared" si="1"/>
        <v>411.0084825314928</v>
      </c>
      <c r="O14" s="4">
        <f t="shared" si="9"/>
        <v>0.99999717829444079</v>
      </c>
      <c r="P14" s="4">
        <f t="shared" si="10"/>
        <v>0.62920532916775962</v>
      </c>
    </row>
    <row r="15" spans="1:16">
      <c r="A15" s="7" t="s">
        <v>13</v>
      </c>
      <c r="B15" s="1">
        <v>44204</v>
      </c>
      <c r="E15" s="2">
        <f t="shared" si="2"/>
        <v>8</v>
      </c>
      <c r="F15" s="4">
        <f t="shared" si="0"/>
        <v>0.99992298352434672</v>
      </c>
      <c r="G15" s="2">
        <f t="shared" si="3"/>
        <v>0</v>
      </c>
      <c r="I15" s="2">
        <f t="shared" si="4"/>
        <v>8</v>
      </c>
      <c r="J15" s="3" t="str">
        <f t="shared" si="5"/>
        <v>Wrong Year</v>
      </c>
      <c r="K15" s="2">
        <f t="shared" si="6"/>
        <v>4</v>
      </c>
      <c r="L15" s="2">
        <f t="shared" si="7"/>
        <v>179</v>
      </c>
      <c r="M15" s="4">
        <f t="shared" si="8"/>
        <v>0.17777777777777778</v>
      </c>
      <c r="N15" s="4">
        <f t="shared" si="1"/>
        <v>408.49397636602873</v>
      </c>
      <c r="O15" s="4">
        <f t="shared" si="9"/>
        <v>0.99999518629648754</v>
      </c>
      <c r="P15" s="4">
        <f t="shared" si="10"/>
        <v>0.66269878395057413</v>
      </c>
    </row>
    <row r="16" spans="1:16">
      <c r="A16" s="7" t="s">
        <v>14</v>
      </c>
      <c r="B16" s="1">
        <v>44205</v>
      </c>
      <c r="E16" s="2">
        <f t="shared" si="2"/>
        <v>9</v>
      </c>
      <c r="F16" s="4">
        <f t="shared" si="0"/>
        <v>0.99987663723770914</v>
      </c>
      <c r="G16" s="2">
        <f t="shared" si="3"/>
        <v>0</v>
      </c>
      <c r="I16" s="2">
        <f t="shared" si="4"/>
        <v>9</v>
      </c>
      <c r="J16" s="3" t="str">
        <f t="shared" si="5"/>
        <v>Wrong Year</v>
      </c>
      <c r="K16" s="2">
        <f t="shared" si="6"/>
        <v>4.5</v>
      </c>
      <c r="L16" s="2">
        <f t="shared" si="7"/>
        <v>178.5</v>
      </c>
      <c r="M16" s="4">
        <f t="shared" si="8"/>
        <v>0.22500000000000001</v>
      </c>
      <c r="N16" s="4">
        <f t="shared" si="1"/>
        <v>405.98788460699211</v>
      </c>
      <c r="O16" s="4">
        <f t="shared" si="9"/>
        <v>0.99999228938147056</v>
      </c>
      <c r="P16" s="4">
        <f t="shared" si="10"/>
        <v>0.69481046184502693</v>
      </c>
    </row>
    <row r="17" spans="1:16">
      <c r="A17" s="7" t="s">
        <v>15</v>
      </c>
      <c r="B17" s="1">
        <v>44206</v>
      </c>
      <c r="E17" s="2">
        <f t="shared" si="2"/>
        <v>10</v>
      </c>
      <c r="F17" s="4">
        <f t="shared" si="0"/>
        <v>0.99981198149676698</v>
      </c>
      <c r="G17" s="2">
        <f t="shared" si="3"/>
        <v>0</v>
      </c>
      <c r="I17" s="2">
        <f t="shared" si="4"/>
        <v>10</v>
      </c>
      <c r="J17" s="3" t="str">
        <f t="shared" si="5"/>
        <v>Wrong Year</v>
      </c>
      <c r="K17" s="2">
        <f t="shared" si="6"/>
        <v>5</v>
      </c>
      <c r="L17" s="2">
        <f t="shared" si="7"/>
        <v>178</v>
      </c>
      <c r="M17" s="4">
        <f t="shared" si="8"/>
        <v>0.27777777777777779</v>
      </c>
      <c r="N17" s="4">
        <f t="shared" si="1"/>
        <v>403.49020254833221</v>
      </c>
      <c r="O17" s="4">
        <f t="shared" si="9"/>
        <v>0.99998824780774953</v>
      </c>
      <c r="P17" s="4">
        <f t="shared" si="10"/>
        <v>0.72549206751776874</v>
      </c>
    </row>
    <row r="18" spans="1:16">
      <c r="A18" s="7" t="s">
        <v>16</v>
      </c>
      <c r="B18" s="1">
        <v>44207</v>
      </c>
      <c r="E18" s="2">
        <f t="shared" si="2"/>
        <v>11</v>
      </c>
      <c r="F18" s="4">
        <f t="shared" si="0"/>
        <v>0.99972473361972114</v>
      </c>
      <c r="G18" s="2">
        <f t="shared" si="3"/>
        <v>0</v>
      </c>
      <c r="I18" s="2">
        <f t="shared" si="4"/>
        <v>11</v>
      </c>
      <c r="J18" s="3" t="str">
        <f t="shared" si="5"/>
        <v>Wrong Year</v>
      </c>
      <c r="K18" s="2">
        <f t="shared" si="6"/>
        <v>5.5</v>
      </c>
      <c r="L18" s="2">
        <f t="shared" si="7"/>
        <v>177.5</v>
      </c>
      <c r="M18" s="4">
        <f t="shared" si="8"/>
        <v>0.33611111111111114</v>
      </c>
      <c r="N18" s="4">
        <f t="shared" si="1"/>
        <v>401.00092547343814</v>
      </c>
      <c r="O18" s="4">
        <f t="shared" si="9"/>
        <v>0.99998279363096731</v>
      </c>
      <c r="P18" s="4">
        <f t="shared" si="10"/>
        <v>0.75469898309238415</v>
      </c>
    </row>
    <row r="19" spans="1:16">
      <c r="A19" s="7" t="s">
        <v>17</v>
      </c>
      <c r="B19" s="1">
        <v>44208</v>
      </c>
      <c r="E19" s="2">
        <f t="shared" si="2"/>
        <v>12</v>
      </c>
      <c r="F19" s="4">
        <f t="shared" si="0"/>
        <v>0.99961016254171464</v>
      </c>
      <c r="G19" s="2">
        <f t="shared" si="3"/>
        <v>0</v>
      </c>
      <c r="I19" s="2">
        <f t="shared" si="4"/>
        <v>12</v>
      </c>
      <c r="J19" s="3" t="str">
        <f t="shared" si="5"/>
        <v>Wrong Year</v>
      </c>
      <c r="K19" s="2">
        <f t="shared" si="6"/>
        <v>6</v>
      </c>
      <c r="L19" s="2">
        <f t="shared" si="7"/>
        <v>177</v>
      </c>
      <c r="M19" s="4">
        <f t="shared" si="8"/>
        <v>0.4</v>
      </c>
      <c r="N19" s="4">
        <f t="shared" si="1"/>
        <v>398.52004865509036</v>
      </c>
      <c r="O19" s="4">
        <f t="shared" si="9"/>
        <v>0.99997563070539475</v>
      </c>
      <c r="P19" s="4">
        <f t="shared" si="10"/>
        <v>0.78239028171020109</v>
      </c>
    </row>
    <row r="20" spans="1:16">
      <c r="A20" s="7" t="s">
        <v>22</v>
      </c>
      <c r="B20" s="1">
        <v>44209</v>
      </c>
      <c r="E20" s="2">
        <f t="shared" si="2"/>
        <v>13</v>
      </c>
      <c r="F20" s="4">
        <f t="shared" si="0"/>
        <v>0.99946309014633783</v>
      </c>
      <c r="G20" s="2">
        <f t="shared" si="3"/>
        <v>0</v>
      </c>
      <c r="I20" s="2">
        <f t="shared" si="4"/>
        <v>13</v>
      </c>
      <c r="J20" s="3" t="str">
        <f t="shared" si="5"/>
        <v>Wrong Year</v>
      </c>
      <c r="K20" s="2">
        <f t="shared" si="6"/>
        <v>6.5</v>
      </c>
      <c r="L20" s="2">
        <f t="shared" si="7"/>
        <v>176.5</v>
      </c>
      <c r="M20" s="4">
        <f t="shared" si="8"/>
        <v>0.46944444444444444</v>
      </c>
      <c r="N20" s="4">
        <f t="shared" si="1"/>
        <v>396.04756735540371</v>
      </c>
      <c r="O20" s="4">
        <f t="shared" si="9"/>
        <v>0.99996643468574209</v>
      </c>
      <c r="P20" s="4">
        <f t="shared" si="10"/>
        <v>0.80852873221382904</v>
      </c>
    </row>
    <row r="21" spans="1:16">
      <c r="A21" s="7" t="s">
        <v>23</v>
      </c>
      <c r="B21" s="1">
        <v>44210</v>
      </c>
      <c r="E21" s="2">
        <f t="shared" si="2"/>
        <v>14</v>
      </c>
      <c r="F21" s="4">
        <f t="shared" si="0"/>
        <v>0.99927789301087333</v>
      </c>
      <c r="G21" s="2">
        <f t="shared" si="3"/>
        <v>0</v>
      </c>
      <c r="I21" s="2">
        <f t="shared" si="4"/>
        <v>14</v>
      </c>
      <c r="J21" s="3" t="str">
        <f t="shared" si="5"/>
        <v>Wrong Year</v>
      </c>
      <c r="K21" s="2">
        <f t="shared" si="6"/>
        <v>7</v>
      </c>
      <c r="L21" s="2">
        <f t="shared" si="7"/>
        <v>176</v>
      </c>
      <c r="M21" s="4">
        <f t="shared" si="8"/>
        <v>0.5444444444444444</v>
      </c>
      <c r="N21" s="4">
        <f t="shared" si="1"/>
        <v>393.58347682577374</v>
      </c>
      <c r="O21" s="4">
        <f t="shared" si="9"/>
        <v>0.9999548530295328</v>
      </c>
      <c r="P21" s="4">
        <f t="shared" si="10"/>
        <v>0.83308079522690837</v>
      </c>
    </row>
    <row r="22" spans="1:16">
      <c r="A22" s="7" t="s">
        <v>24</v>
      </c>
      <c r="B22" s="1">
        <v>44211</v>
      </c>
      <c r="E22" s="2">
        <f t="shared" si="2"/>
        <v>15</v>
      </c>
      <c r="F22" s="4">
        <f t="shared" si="0"/>
        <v>0.99904850464308848</v>
      </c>
      <c r="G22" s="2">
        <f t="shared" si="3"/>
        <v>0</v>
      </c>
      <c r="I22" s="2">
        <f t="shared" si="4"/>
        <v>15</v>
      </c>
      <c r="J22" s="3" t="str">
        <f t="shared" si="5"/>
        <v>Wrong Year</v>
      </c>
      <c r="K22" s="2">
        <f t="shared" si="6"/>
        <v>7.5</v>
      </c>
      <c r="L22" s="2">
        <f t="shared" si="7"/>
        <v>175.5</v>
      </c>
      <c r="M22" s="4">
        <f t="shared" si="8"/>
        <v>0.625</v>
      </c>
      <c r="N22" s="4">
        <f t="shared" si="1"/>
        <v>391.12777230682184</v>
      </c>
      <c r="O22" s="4">
        <f t="shared" si="9"/>
        <v>0.99994050500014975</v>
      </c>
      <c r="P22" s="4">
        <f t="shared" si="10"/>
        <v>0.85601661091663694</v>
      </c>
    </row>
    <row r="23" spans="1:16">
      <c r="A23" s="7" t="s">
        <v>25</v>
      </c>
      <c r="B23" s="1">
        <v>44212</v>
      </c>
      <c r="E23" s="2">
        <f t="shared" si="2"/>
        <v>16</v>
      </c>
      <c r="F23" s="4">
        <f t="shared" si="0"/>
        <v>0.99876841829366036</v>
      </c>
      <c r="G23" s="2">
        <f t="shared" si="3"/>
        <v>0</v>
      </c>
      <c r="I23" s="2">
        <f t="shared" si="4"/>
        <v>16</v>
      </c>
      <c r="J23" s="3" t="str">
        <f t="shared" si="5"/>
        <v>Wrong Year</v>
      </c>
      <c r="K23" s="2">
        <f t="shared" si="6"/>
        <v>8</v>
      </c>
      <c r="L23" s="2">
        <f t="shared" si="7"/>
        <v>175</v>
      </c>
      <c r="M23" s="4">
        <f t="shared" si="8"/>
        <v>0.71111111111111114</v>
      </c>
      <c r="N23" s="4">
        <f t="shared" si="1"/>
        <v>388.68044902833896</v>
      </c>
      <c r="O23" s="4">
        <f t="shared" si="9"/>
        <v>0.99992298167066695</v>
      </c>
      <c r="P23" s="4">
        <f t="shared" si="10"/>
        <v>0.87730997873717254</v>
      </c>
    </row>
    <row r="24" spans="1:16">
      <c r="A24" s="7" t="s">
        <v>26</v>
      </c>
      <c r="B24" s="1">
        <v>44213</v>
      </c>
      <c r="E24" s="2">
        <f t="shared" si="2"/>
        <v>17</v>
      </c>
      <c r="F24" s="4">
        <f t="shared" si="0"/>
        <v>0.998430690434706</v>
      </c>
      <c r="G24" s="2">
        <f t="shared" si="3"/>
        <v>0</v>
      </c>
      <c r="I24" s="2">
        <f t="shared" si="4"/>
        <v>17</v>
      </c>
      <c r="J24" s="3" t="str">
        <f t="shared" si="5"/>
        <v>Wrong Year</v>
      </c>
      <c r="K24" s="2">
        <f t="shared" si="6"/>
        <v>8.5</v>
      </c>
      <c r="L24" s="2">
        <f t="shared" si="7"/>
        <v>174.5</v>
      </c>
      <c r="M24" s="4">
        <f t="shared" si="8"/>
        <v>0.80277777777777781</v>
      </c>
      <c r="N24" s="4">
        <f t="shared" si="1"/>
        <v>386.24150220923337</v>
      </c>
      <c r="O24" s="4">
        <f t="shared" si="9"/>
        <v>0.99990184592859288</v>
      </c>
      <c r="P24" s="4">
        <f t="shared" si="10"/>
        <v>0.89693832946222818</v>
      </c>
    </row>
    <row r="25" spans="1:16">
      <c r="A25" s="7" t="s">
        <v>27</v>
      </c>
      <c r="B25" s="1">
        <v>44214</v>
      </c>
      <c r="E25" s="2">
        <f t="shared" si="2"/>
        <v>18</v>
      </c>
      <c r="F25" s="4">
        <f t="shared" si="0"/>
        <v>0.99802794500088643</v>
      </c>
      <c r="G25" s="2">
        <f t="shared" si="3"/>
        <v>0</v>
      </c>
      <c r="I25" s="2">
        <f t="shared" si="4"/>
        <v>18</v>
      </c>
      <c r="J25" s="3" t="str">
        <f t="shared" si="5"/>
        <v>Wrong Year</v>
      </c>
      <c r="K25" s="2">
        <f t="shared" si="6"/>
        <v>9</v>
      </c>
      <c r="L25" s="2">
        <f t="shared" si="7"/>
        <v>174</v>
      </c>
      <c r="M25" s="4">
        <f t="shared" si="8"/>
        <v>0.9</v>
      </c>
      <c r="N25" s="4">
        <f t="shared" si="1"/>
        <v>383.81092705747301</v>
      </c>
      <c r="O25" s="4">
        <f t="shared" si="9"/>
        <v>0.99987663248166059</v>
      </c>
      <c r="P25" s="4">
        <f t="shared" si="10"/>
        <v>0.91488268982431542</v>
      </c>
    </row>
    <row r="26" spans="1:16">
      <c r="A26" s="7" t="s">
        <v>28</v>
      </c>
      <c r="B26" s="1">
        <v>44215</v>
      </c>
      <c r="E26" s="2">
        <f t="shared" si="2"/>
        <v>19</v>
      </c>
      <c r="F26" s="4">
        <f t="shared" si="0"/>
        <v>0.99755237849544076</v>
      </c>
      <c r="G26" s="2">
        <f t="shared" si="3"/>
        <v>0</v>
      </c>
      <c r="I26" s="2">
        <f t="shared" si="4"/>
        <v>19</v>
      </c>
      <c r="J26" s="3" t="str">
        <f t="shared" si="5"/>
        <v>Wrong Year</v>
      </c>
      <c r="K26" s="2">
        <f t="shared" si="6"/>
        <v>9.5</v>
      </c>
      <c r="L26" s="2">
        <f t="shared" si="7"/>
        <v>173.5</v>
      </c>
      <c r="M26" s="4">
        <f t="shared" si="8"/>
        <v>1.0027777777777778</v>
      </c>
      <c r="N26" s="4">
        <f t="shared" si="1"/>
        <v>381.38871877002634</v>
      </c>
      <c r="O26" s="4">
        <f t="shared" si="9"/>
        <v>0.99984684786480815</v>
      </c>
      <c r="P26" s="4">
        <f t="shared" si="10"/>
        <v>0.93112764008566939</v>
      </c>
    </row>
    <row r="27" spans="1:16">
      <c r="A27" s="7" t="s">
        <v>29</v>
      </c>
      <c r="B27" s="1">
        <v>44216</v>
      </c>
      <c r="E27" s="2">
        <f t="shared" si="2"/>
        <v>20</v>
      </c>
      <c r="F27" s="4">
        <f t="shared" si="0"/>
        <v>0.99699576606899465</v>
      </c>
      <c r="G27" s="2">
        <f t="shared" si="3"/>
        <v>0</v>
      </c>
      <c r="I27" s="2">
        <f t="shared" si="4"/>
        <v>20</v>
      </c>
      <c r="J27" s="3" t="str">
        <f t="shared" si="5"/>
        <v>Wrong Year</v>
      </c>
      <c r="K27" s="2">
        <f t="shared" si="6"/>
        <v>10</v>
      </c>
      <c r="L27" s="2">
        <f t="shared" si="7"/>
        <v>173</v>
      </c>
      <c r="M27" s="4">
        <f t="shared" si="8"/>
        <v>1.1111111111111112</v>
      </c>
      <c r="N27" s="4">
        <f t="shared" si="1"/>
        <v>378.97487253280872</v>
      </c>
      <c r="O27" s="4">
        <f t="shared" si="9"/>
        <v>0.99981197044850145</v>
      </c>
      <c r="P27" s="4">
        <f t="shared" si="10"/>
        <v>0.94566126487243907</v>
      </c>
    </row>
    <row r="28" spans="1:16">
      <c r="A28" s="7" t="s">
        <v>30</v>
      </c>
      <c r="B28" s="1">
        <v>44217</v>
      </c>
      <c r="E28" s="2">
        <f t="shared" si="2"/>
        <v>21</v>
      </c>
      <c r="F28" s="4">
        <f t="shared" si="0"/>
        <v>0.99634946868424212</v>
      </c>
      <c r="G28" s="2">
        <f t="shared" si="3"/>
        <v>0</v>
      </c>
      <c r="I28" s="2">
        <f t="shared" si="4"/>
        <v>21</v>
      </c>
      <c r="J28" s="3" t="str">
        <f t="shared" si="5"/>
        <v>Wrong Year</v>
      </c>
      <c r="K28" s="2">
        <f t="shared" si="6"/>
        <v>10.5</v>
      </c>
      <c r="L28" s="2">
        <f t="shared" si="7"/>
        <v>172.5</v>
      </c>
      <c r="M28" s="4">
        <f t="shared" si="8"/>
        <v>1.2250000000000001</v>
      </c>
      <c r="N28" s="4">
        <f t="shared" si="1"/>
        <v>376.5693835206244</v>
      </c>
      <c r="O28" s="4">
        <f t="shared" si="9"/>
        <v>0.99977145044856319</v>
      </c>
      <c r="P28" s="4">
        <f t="shared" si="10"/>
        <v>0.9584750976091696</v>
      </c>
    </row>
    <row r="29" spans="1:16">
      <c r="A29" s="7" t="s">
        <v>31</v>
      </c>
      <c r="B29" s="1">
        <v>44218</v>
      </c>
      <c r="E29" s="2">
        <f t="shared" si="2"/>
        <v>22</v>
      </c>
      <c r="F29" s="4">
        <f t="shared" si="0"/>
        <v>0.99560444148437299</v>
      </c>
      <c r="G29" s="2">
        <f t="shared" si="3"/>
        <v>0</v>
      </c>
      <c r="I29" s="2">
        <f t="shared" si="4"/>
        <v>22</v>
      </c>
      <c r="J29" s="3" t="str">
        <f t="shared" si="5"/>
        <v>Wrong Year</v>
      </c>
      <c r="K29" s="2">
        <f t="shared" si="6"/>
        <v>11</v>
      </c>
      <c r="L29" s="2">
        <f t="shared" si="7"/>
        <v>172</v>
      </c>
      <c r="M29" s="4">
        <f t="shared" si="8"/>
        <v>1.3444444444444446</v>
      </c>
      <c r="N29" s="4">
        <f t="shared" si="1"/>
        <v>374.17224689710645</v>
      </c>
      <c r="O29" s="4">
        <f t="shared" si="9"/>
        <v>0.9997247099376787</v>
      </c>
      <c r="P29" s="4">
        <f t="shared" si="10"/>
        <v>0.96956405889467956</v>
      </c>
    </row>
    <row r="30" spans="1:16">
      <c r="A30" s="7" t="s">
        <v>32</v>
      </c>
      <c r="B30" s="1">
        <v>44219</v>
      </c>
      <c r="E30" s="2">
        <f t="shared" si="2"/>
        <v>23</v>
      </c>
      <c r="F30" s="4">
        <f t="shared" si="0"/>
        <v>0.99475124348738719</v>
      </c>
      <c r="G30" s="2">
        <f t="shared" si="3"/>
        <v>0</v>
      </c>
      <c r="I30" s="2">
        <f t="shared" si="4"/>
        <v>23</v>
      </c>
      <c r="J30" s="3" t="str">
        <f t="shared" si="5"/>
        <v>Wrong Year</v>
      </c>
      <c r="K30" s="2">
        <f t="shared" si="6"/>
        <v>11.5</v>
      </c>
      <c r="L30" s="2">
        <f t="shared" si="7"/>
        <v>171.5</v>
      </c>
      <c r="M30" s="4">
        <f t="shared" si="8"/>
        <v>1.4694444444444446</v>
      </c>
      <c r="N30" s="4">
        <f t="shared" si="1"/>
        <v>371.78345781466408</v>
      </c>
      <c r="O30" s="4">
        <f t="shared" si="9"/>
        <v>0.99967114285875946</v>
      </c>
      <c r="P30" s="4">
        <f t="shared" si="10"/>
        <v>0.97892638916350927</v>
      </c>
    </row>
    <row r="31" spans="1:16">
      <c r="A31" s="7" t="s">
        <v>33</v>
      </c>
      <c r="B31" s="1">
        <v>44220</v>
      </c>
      <c r="E31" s="2">
        <f t="shared" si="2"/>
        <v>24</v>
      </c>
      <c r="F31" s="4">
        <f t="shared" si="0"/>
        <v>0.99378004873224401</v>
      </c>
      <c r="G31" s="2">
        <f t="shared" si="3"/>
        <v>0</v>
      </c>
      <c r="I31" s="2">
        <f t="shared" si="4"/>
        <v>24</v>
      </c>
      <c r="J31" s="3" t="str">
        <f t="shared" si="5"/>
        <v>Wrong Year</v>
      </c>
      <c r="K31" s="2">
        <f t="shared" si="6"/>
        <v>12</v>
      </c>
      <c r="L31" s="2">
        <f t="shared" si="7"/>
        <v>171</v>
      </c>
      <c r="M31" s="4">
        <f t="shared" si="8"/>
        <v>1.6</v>
      </c>
      <c r="N31" s="4">
        <f t="shared" si="1"/>
        <v>369.40301141441449</v>
      </c>
      <c r="O31" s="4">
        <f t="shared" si="9"/>
        <v>0.99961011504035435</v>
      </c>
      <c r="P31" s="4">
        <f t="shared" si="10"/>
        <v>0.98656357597925215</v>
      </c>
    </row>
    <row r="32" spans="1:16">
      <c r="A32" s="7" t="s">
        <v>34</v>
      </c>
      <c r="B32" s="1">
        <v>44221</v>
      </c>
      <c r="E32" s="2">
        <f t="shared" si="2"/>
        <v>25</v>
      </c>
      <c r="F32" s="4">
        <f t="shared" si="0"/>
        <v>0.99268065900584479</v>
      </c>
      <c r="G32" s="2">
        <f t="shared" si="3"/>
        <v>0</v>
      </c>
      <c r="I32" s="2">
        <f t="shared" si="4"/>
        <v>25</v>
      </c>
      <c r="J32" s="3" t="str">
        <f t="shared" si="5"/>
        <v>Wrong Year</v>
      </c>
      <c r="K32" s="2">
        <f t="shared" si="6"/>
        <v>12.5</v>
      </c>
      <c r="L32" s="2">
        <f t="shared" si="7"/>
        <v>170.5</v>
      </c>
      <c r="M32" s="4">
        <f t="shared" si="8"/>
        <v>1.7361111111111112</v>
      </c>
      <c r="N32" s="4">
        <f t="shared" si="1"/>
        <v>367.03090282613169</v>
      </c>
      <c r="O32" s="4">
        <f t="shared" si="9"/>
        <v>0.99954096421430816</v>
      </c>
      <c r="P32" s="4">
        <f t="shared" si="10"/>
        <v>0.99248027630680935</v>
      </c>
    </row>
    <row r="33" spans="1:16">
      <c r="A33" s="7" t="s">
        <v>35</v>
      </c>
      <c r="B33" s="1">
        <v>44222</v>
      </c>
      <c r="E33" s="2">
        <f t="shared" si="2"/>
        <v>26</v>
      </c>
      <c r="F33" s="4">
        <f t="shared" si="0"/>
        <v>0.99144251828222518</v>
      </c>
      <c r="G33" s="2">
        <f t="shared" si="3"/>
        <v>0</v>
      </c>
      <c r="I33" s="2">
        <f t="shared" si="4"/>
        <v>26</v>
      </c>
      <c r="J33" s="3" t="str">
        <f t="shared" si="5"/>
        <v>Wrong Year</v>
      </c>
      <c r="K33" s="2">
        <f t="shared" si="6"/>
        <v>13</v>
      </c>
      <c r="L33" s="2">
        <f t="shared" si="7"/>
        <v>170</v>
      </c>
      <c r="M33" s="4">
        <f t="shared" si="8"/>
        <v>1.8777777777777778</v>
      </c>
      <c r="N33" s="4">
        <f t="shared" si="1"/>
        <v>364.66712716818517</v>
      </c>
      <c r="O33" s="4">
        <f t="shared" si="9"/>
        <v>0.9994630000358754</v>
      </c>
      <c r="P33" s="4">
        <f t="shared" si="10"/>
        <v>0.9966842341108656</v>
      </c>
    </row>
    <row r="34" spans="1:16">
      <c r="A34" s="7" t="s">
        <v>36</v>
      </c>
      <c r="B34" s="1">
        <v>44223</v>
      </c>
      <c r="C34" s="2">
        <v>50</v>
      </c>
      <c r="E34" s="2">
        <f t="shared" si="2"/>
        <v>27</v>
      </c>
      <c r="F34" s="4">
        <f t="shared" si="0"/>
        <v>0.99005472900683411</v>
      </c>
      <c r="G34" s="2">
        <f t="shared" si="3"/>
        <v>49.502736450341708</v>
      </c>
      <c r="I34" s="2">
        <f t="shared" si="4"/>
        <v>27</v>
      </c>
      <c r="J34" s="3" t="str">
        <f t="shared" si="5"/>
        <v>Wrong Year</v>
      </c>
      <c r="K34" s="2">
        <f t="shared" si="6"/>
        <v>13.5</v>
      </c>
      <c r="L34" s="2">
        <f t="shared" si="7"/>
        <v>169.5</v>
      </c>
      <c r="M34" s="4">
        <f t="shared" si="8"/>
        <v>2.0249999999999999</v>
      </c>
      <c r="N34" s="4">
        <f t="shared" si="1"/>
        <v>362.31167954747553</v>
      </c>
      <c r="O34" s="4">
        <f t="shared" si="9"/>
        <v>0.999375504106507</v>
      </c>
      <c r="P34" s="4">
        <f t="shared" si="10"/>
        <v>0.999186193626733</v>
      </c>
    </row>
    <row r="35" spans="1:16">
      <c r="A35" s="7" t="s">
        <v>37</v>
      </c>
      <c r="B35" s="1">
        <v>44224</v>
      </c>
      <c r="E35" s="2">
        <f t="shared" si="2"/>
        <v>28</v>
      </c>
      <c r="F35" s="4">
        <f t="shared" si="0"/>
        <v>0.98850607035937466</v>
      </c>
      <c r="G35" s="2">
        <f t="shared" si="3"/>
        <v>0</v>
      </c>
      <c r="I35" s="2">
        <f t="shared" si="4"/>
        <v>28</v>
      </c>
      <c r="J35" s="3" t="str">
        <f t="shared" si="5"/>
        <v>Wrong Year</v>
      </c>
      <c r="K35" s="2">
        <f t="shared" si="6"/>
        <v>14</v>
      </c>
      <c r="L35" s="2">
        <f t="shared" si="7"/>
        <v>169</v>
      </c>
      <c r="M35" s="4">
        <f t="shared" si="8"/>
        <v>2.1777777777777776</v>
      </c>
      <c r="N35" s="4">
        <f t="shared" si="1"/>
        <v>359.96455505938013</v>
      </c>
      <c r="O35" s="4">
        <f t="shared" si="9"/>
        <v>0.99927772999953701</v>
      </c>
      <c r="P35" s="4">
        <f t="shared" si="10"/>
        <v>0.99999980864790039</v>
      </c>
    </row>
    <row r="36" spans="1:16">
      <c r="A36" s="7" t="s">
        <v>38</v>
      </c>
      <c r="B36" s="1">
        <v>44225</v>
      </c>
      <c r="E36" s="2">
        <f t="shared" si="2"/>
        <v>29</v>
      </c>
      <c r="F36" s="4">
        <f t="shared" si="0"/>
        <v>0.98678501862814727</v>
      </c>
      <c r="G36" s="2">
        <f t="shared" si="3"/>
        <v>0</v>
      </c>
      <c r="I36" s="2">
        <f t="shared" si="4"/>
        <v>29</v>
      </c>
      <c r="J36" s="3" t="str">
        <f t="shared" si="5"/>
        <v>Wrong Year</v>
      </c>
      <c r="K36" s="2">
        <f t="shared" si="6"/>
        <v>14.5</v>
      </c>
      <c r="L36" s="2">
        <f t="shared" si="7"/>
        <v>168.5</v>
      </c>
      <c r="M36" s="4">
        <f t="shared" si="8"/>
        <v>2.3361111111111112</v>
      </c>
      <c r="N36" s="4">
        <f t="shared" si="1"/>
        <v>357.62574878768481</v>
      </c>
      <c r="O36" s="4">
        <f t="shared" si="9"/>
        <v>0.99916890328900476</v>
      </c>
      <c r="P36" s="4">
        <f t="shared" si="10"/>
        <v>0.999141548171952</v>
      </c>
    </row>
    <row r="37" spans="1:16">
      <c r="A37" s="7" t="s">
        <v>39</v>
      </c>
      <c r="B37" s="1">
        <v>44226</v>
      </c>
      <c r="E37" s="2">
        <f t="shared" si="2"/>
        <v>30</v>
      </c>
      <c r="F37" s="4">
        <f t="shared" si="0"/>
        <v>0.98487976982723291</v>
      </c>
      <c r="G37" s="2">
        <f t="shared" si="3"/>
        <v>0</v>
      </c>
      <c r="I37" s="2">
        <f t="shared" si="4"/>
        <v>30</v>
      </c>
      <c r="J37" s="3" t="str">
        <f t="shared" si="5"/>
        <v>Wrong Year</v>
      </c>
      <c r="K37" s="2">
        <f t="shared" si="6"/>
        <v>15</v>
      </c>
      <c r="L37" s="2">
        <f t="shared" si="7"/>
        <v>168</v>
      </c>
      <c r="M37" s="4">
        <f t="shared" si="8"/>
        <v>2.5</v>
      </c>
      <c r="N37" s="4">
        <f t="shared" si="1"/>
        <v>355.29525580452724</v>
      </c>
      <c r="O37" s="4">
        <f t="shared" si="9"/>
        <v>0.9990482215818578</v>
      </c>
      <c r="P37" s="4">
        <f t="shared" si="10"/>
        <v>0.9966305987429267</v>
      </c>
    </row>
    <row r="38" spans="1:16">
      <c r="A38" s="7" t="s">
        <v>40</v>
      </c>
      <c r="B38" s="1">
        <v>44227</v>
      </c>
      <c r="E38" s="2">
        <f t="shared" si="2"/>
        <v>31</v>
      </c>
      <c r="F38" s="4">
        <f t="shared" si="0"/>
        <v>0.98277826468481488</v>
      </c>
      <c r="G38" s="2">
        <f t="shared" si="3"/>
        <v>0</v>
      </c>
      <c r="I38" s="2">
        <f t="shared" si="4"/>
        <v>31</v>
      </c>
      <c r="J38" s="3" t="str">
        <f t="shared" si="5"/>
        <v>Wrong Year</v>
      </c>
      <c r="K38" s="2">
        <f t="shared" si="6"/>
        <v>15.5</v>
      </c>
      <c r="L38" s="2">
        <f t="shared" si="7"/>
        <v>167.5</v>
      </c>
      <c r="M38" s="4">
        <f t="shared" si="8"/>
        <v>2.6694444444444443</v>
      </c>
      <c r="N38" s="4">
        <f t="shared" si="1"/>
        <v>352.97307117033228</v>
      </c>
      <c r="O38" s="4">
        <f t="shared" si="9"/>
        <v>0.99891485455378937</v>
      </c>
      <c r="P38" s="4">
        <f t="shared" si="10"/>
        <v>0.99248876382395224</v>
      </c>
    </row>
    <row r="39" spans="1:16">
      <c r="A39" s="7" t="s">
        <v>41</v>
      </c>
      <c r="B39" s="1">
        <v>44228</v>
      </c>
      <c r="C39" s="2">
        <v>51</v>
      </c>
      <c r="E39" s="2">
        <f t="shared" si="2"/>
        <v>32</v>
      </c>
      <c r="F39" s="4">
        <f t="shared" si="0"/>
        <v>0.98046821612662882</v>
      </c>
      <c r="G39" s="2">
        <f t="shared" si="3"/>
        <v>50.003879022458072</v>
      </c>
      <c r="I39" s="2">
        <f t="shared" si="4"/>
        <v>32</v>
      </c>
      <c r="J39" s="3" t="str">
        <f t="shared" si="5"/>
        <v>Wrong Year</v>
      </c>
      <c r="K39" s="2">
        <f t="shared" si="6"/>
        <v>16</v>
      </c>
      <c r="L39" s="2">
        <f t="shared" si="7"/>
        <v>167</v>
      </c>
      <c r="M39" s="4">
        <f t="shared" si="8"/>
        <v>2.8444444444444446</v>
      </c>
      <c r="N39" s="4">
        <f t="shared" si="1"/>
        <v>350.65918993375226</v>
      </c>
      <c r="O39" s="4">
        <f t="shared" si="9"/>
        <v>0.99876794398897439</v>
      </c>
      <c r="P39" s="4">
        <f t="shared" si="10"/>
        <v>0.98674036052895975</v>
      </c>
    </row>
    <row r="40" spans="1:16">
      <c r="A40" s="7" t="s">
        <v>42</v>
      </c>
      <c r="B40" s="1">
        <v>44229</v>
      </c>
      <c r="E40" s="2">
        <f t="shared" si="2"/>
        <v>33</v>
      </c>
      <c r="F40" s="4">
        <f t="shared" si="0"/>
        <v>0.97793713937249327</v>
      </c>
      <c r="G40" s="2">
        <f t="shared" si="3"/>
        <v>0</v>
      </c>
      <c r="I40" s="2">
        <f t="shared" si="4"/>
        <v>33</v>
      </c>
      <c r="J40" s="3" t="str">
        <f t="shared" si="5"/>
        <v>Wrong Year</v>
      </c>
      <c r="K40" s="2">
        <f t="shared" si="6"/>
        <v>16.5</v>
      </c>
      <c r="L40" s="2">
        <f t="shared" si="7"/>
        <v>166.5</v>
      </c>
      <c r="M40" s="4">
        <f t="shared" si="8"/>
        <v>3.0249999999999999</v>
      </c>
      <c r="N40" s="4">
        <f t="shared" si="1"/>
        <v>348.35360713159633</v>
      </c>
      <c r="O40" s="4">
        <f t="shared" si="9"/>
        <v>0.99860660382397448</v>
      </c>
      <c r="P40" s="4">
        <f t="shared" si="10"/>
        <v>0.97941211403657924</v>
      </c>
    </row>
    <row r="41" spans="1:16">
      <c r="A41" s="7" t="s">
        <v>43</v>
      </c>
      <c r="B41" s="1">
        <v>44230</v>
      </c>
      <c r="E41" s="2">
        <f t="shared" si="2"/>
        <v>34</v>
      </c>
      <c r="F41" s="4">
        <f t="shared" si="0"/>
        <v>0.97517238475635748</v>
      </c>
      <c r="G41" s="2">
        <f t="shared" si="3"/>
        <v>0</v>
      </c>
      <c r="I41" s="2">
        <f t="shared" si="4"/>
        <v>34</v>
      </c>
      <c r="J41" s="3" t="str">
        <f t="shared" si="5"/>
        <v>Wrong Year</v>
      </c>
      <c r="K41" s="2">
        <f t="shared" si="6"/>
        <v>17</v>
      </c>
      <c r="L41" s="2">
        <f t="shared" si="7"/>
        <v>166</v>
      </c>
      <c r="M41" s="4">
        <f t="shared" si="8"/>
        <v>3.2111111111111112</v>
      </c>
      <c r="N41" s="4">
        <f t="shared" si="1"/>
        <v>346.05631778877694</v>
      </c>
      <c r="O41" s="4">
        <f t="shared" si="9"/>
        <v>0.99842992019609533</v>
      </c>
      <c r="P41" s="4">
        <f t="shared" si="10"/>
        <v>0.97053305000310419</v>
      </c>
    </row>
    <row r="42" spans="1:16">
      <c r="A42" s="7" t="s">
        <v>44</v>
      </c>
      <c r="B42" s="1">
        <v>44231</v>
      </c>
      <c r="E42" s="2">
        <f t="shared" si="2"/>
        <v>35</v>
      </c>
      <c r="F42" s="4">
        <f t="shared" si="0"/>
        <v>0.9721611733707477</v>
      </c>
      <c r="G42" s="2">
        <f t="shared" si="3"/>
        <v>0</v>
      </c>
      <c r="I42" s="2">
        <f t="shared" si="4"/>
        <v>35</v>
      </c>
      <c r="J42" s="3" t="str">
        <f t="shared" si="5"/>
        <v>Wrong Year</v>
      </c>
      <c r="K42" s="2">
        <f t="shared" si="6"/>
        <v>17.5</v>
      </c>
      <c r="L42" s="2">
        <f t="shared" si="7"/>
        <v>165.5</v>
      </c>
      <c r="M42" s="4">
        <f t="shared" si="8"/>
        <v>3.4027777777777777</v>
      </c>
      <c r="N42" s="4">
        <f t="shared" si="1"/>
        <v>343.76731691823551</v>
      </c>
      <c r="O42" s="4">
        <f t="shared" si="9"/>
        <v>0.99823695149648484</v>
      </c>
      <c r="P42" s="4">
        <f t="shared" si="10"/>
        <v>0.96013438528437189</v>
      </c>
    </row>
    <row r="43" spans="1:16">
      <c r="A43" s="7" t="s">
        <v>45</v>
      </c>
      <c r="B43" s="1">
        <v>44232</v>
      </c>
      <c r="E43" s="2">
        <f t="shared" si="2"/>
        <v>36</v>
      </c>
      <c r="F43" s="4">
        <f t="shared" si="0"/>
        <v>0.96889063562521105</v>
      </c>
      <c r="G43" s="2">
        <f t="shared" si="3"/>
        <v>0</v>
      </c>
      <c r="I43" s="2">
        <f t="shared" si="4"/>
        <v>36</v>
      </c>
      <c r="J43" s="3" t="str">
        <f t="shared" si="5"/>
        <v>Wrong Year</v>
      </c>
      <c r="K43" s="2">
        <f t="shared" si="6"/>
        <v>18</v>
      </c>
      <c r="L43" s="2">
        <f t="shared" si="7"/>
        <v>165</v>
      </c>
      <c r="M43" s="4">
        <f t="shared" si="8"/>
        <v>3.6</v>
      </c>
      <c r="N43" s="4">
        <f t="shared" si="1"/>
        <v>341.48659952088474</v>
      </c>
      <c r="O43" s="4">
        <f t="shared" si="9"/>
        <v>0.99802672842827156</v>
      </c>
      <c r="P43" s="4">
        <f t="shared" si="10"/>
        <v>0.94824941726918244</v>
      </c>
    </row>
    <row r="44" spans="1:16">
      <c r="A44" s="7" t="s">
        <v>46</v>
      </c>
      <c r="B44" s="1">
        <v>44233</v>
      </c>
      <c r="E44" s="2">
        <f t="shared" si="2"/>
        <v>37</v>
      </c>
      <c r="F44" s="4">
        <f t="shared" si="0"/>
        <v>0.96534785279486091</v>
      </c>
      <c r="G44" s="2">
        <f t="shared" si="3"/>
        <v>0</v>
      </c>
      <c r="I44" s="2">
        <f t="shared" si="4"/>
        <v>37</v>
      </c>
      <c r="J44" s="3" t="str">
        <f t="shared" si="5"/>
        <v>Wrong Year</v>
      </c>
      <c r="K44" s="2">
        <f t="shared" si="6"/>
        <v>18.5</v>
      </c>
      <c r="L44" s="2">
        <f t="shared" si="7"/>
        <v>164.5</v>
      </c>
      <c r="M44" s="4">
        <f t="shared" si="8"/>
        <v>3.8027777777777776</v>
      </c>
      <c r="N44" s="4">
        <f t="shared" si="1"/>
        <v>339.21416058553928</v>
      </c>
      <c r="O44" s="4">
        <f t="shared" si="9"/>
        <v>0.99779825407005207</v>
      </c>
      <c r="P44" s="4">
        <f t="shared" si="10"/>
        <v>0.9349134121187811</v>
      </c>
    </row>
    <row r="45" spans="1:16">
      <c r="A45" s="7" t="s">
        <v>47</v>
      </c>
      <c r="B45" s="1">
        <v>44234</v>
      </c>
      <c r="E45" s="2">
        <f t="shared" si="2"/>
        <v>38</v>
      </c>
      <c r="F45" s="4">
        <f t="shared" si="0"/>
        <v>0.96151990161952106</v>
      </c>
      <c r="G45" s="2">
        <f t="shared" si="3"/>
        <v>0</v>
      </c>
      <c r="I45" s="2">
        <f t="shared" si="4"/>
        <v>38</v>
      </c>
      <c r="J45" s="3" t="str">
        <f t="shared" si="5"/>
        <v>Wrong Year</v>
      </c>
      <c r="K45" s="2">
        <f t="shared" si="6"/>
        <v>19</v>
      </c>
      <c r="L45" s="2">
        <f t="shared" si="7"/>
        <v>164</v>
      </c>
      <c r="M45" s="4">
        <f t="shared" si="8"/>
        <v>4.0111111111111111</v>
      </c>
      <c r="N45" s="4">
        <f t="shared" si="1"/>
        <v>336.94999508885064</v>
      </c>
      <c r="O45" s="4">
        <f t="shared" si="9"/>
        <v>0.9975505039450423</v>
      </c>
      <c r="P45" s="4">
        <f t="shared" si="10"/>
        <v>0.92016349219871774</v>
      </c>
    </row>
    <row r="46" spans="1:16">
      <c r="A46" s="7" t="s">
        <v>48</v>
      </c>
      <c r="B46" s="1">
        <v>44235</v>
      </c>
      <c r="E46" s="2">
        <f t="shared" si="2"/>
        <v>39</v>
      </c>
      <c r="F46" s="4">
        <f t="shared" si="0"/>
        <v>0.95739390199610963</v>
      </c>
      <c r="G46" s="2">
        <f t="shared" si="3"/>
        <v>0</v>
      </c>
      <c r="I46" s="2">
        <f t="shared" si="4"/>
        <v>39</v>
      </c>
      <c r="J46" s="3" t="str">
        <f t="shared" si="5"/>
        <v>Wrong Year</v>
      </c>
      <c r="K46" s="2">
        <f t="shared" si="6"/>
        <v>19.5</v>
      </c>
      <c r="L46" s="2">
        <f t="shared" si="7"/>
        <v>163.5</v>
      </c>
      <c r="M46" s="4">
        <f t="shared" si="8"/>
        <v>4.2249999999999996</v>
      </c>
      <c r="N46" s="4">
        <f t="shared" si="1"/>
        <v>334.69409799523976</v>
      </c>
      <c r="O46" s="4">
        <f t="shared" si="9"/>
        <v>0.9972824260962202</v>
      </c>
      <c r="P46" s="4">
        <f t="shared" si="10"/>
        <v>0.90403852298054188</v>
      </c>
    </row>
    <row r="47" spans="1:16">
      <c r="A47" s="7" t="s">
        <v>49</v>
      </c>
      <c r="B47" s="1">
        <v>44236</v>
      </c>
      <c r="E47" s="2">
        <f t="shared" si="2"/>
        <v>40</v>
      </c>
      <c r="F47" s="4">
        <f t="shared" si="0"/>
        <v>0.9529570677865612</v>
      </c>
      <c r="G47" s="2">
        <f t="shared" si="3"/>
        <v>0</v>
      </c>
      <c r="I47" s="2">
        <f t="shared" si="4"/>
        <v>40</v>
      </c>
      <c r="J47" s="3" t="str">
        <f t="shared" si="5"/>
        <v>Wrong Year</v>
      </c>
      <c r="K47" s="2">
        <f t="shared" si="6"/>
        <v>20</v>
      </c>
      <c r="L47" s="2">
        <f t="shared" si="7"/>
        <v>163</v>
      </c>
      <c r="M47" s="4">
        <f t="shared" si="8"/>
        <v>4.4444444444444446</v>
      </c>
      <c r="N47" s="4">
        <f t="shared" si="1"/>
        <v>332.44646425683248</v>
      </c>
      <c r="O47" s="4">
        <f t="shared" si="9"/>
        <v>0.99699294116779202</v>
      </c>
      <c r="P47" s="4">
        <f t="shared" si="10"/>
        <v>0.88657899968176912</v>
      </c>
    </row>
    <row r="48" spans="1:16">
      <c r="A48" s="7" t="s">
        <v>50</v>
      </c>
      <c r="B48" s="1">
        <v>44237</v>
      </c>
      <c r="E48" s="2">
        <f t="shared" si="2"/>
        <v>41</v>
      </c>
      <c r="F48" s="4">
        <f t="shared" si="0"/>
        <v>0.94819676074096382</v>
      </c>
      <c r="G48" s="2">
        <f t="shared" si="3"/>
        <v>0</v>
      </c>
      <c r="I48" s="2">
        <f t="shared" si="4"/>
        <v>41</v>
      </c>
      <c r="J48" s="3" t="str">
        <f t="shared" si="5"/>
        <v>Wrong Year</v>
      </c>
      <c r="K48" s="2">
        <f t="shared" si="6"/>
        <v>20.5</v>
      </c>
      <c r="L48" s="2">
        <f t="shared" si="7"/>
        <v>162.5</v>
      </c>
      <c r="M48" s="4">
        <f t="shared" si="8"/>
        <v>4.6694444444444443</v>
      </c>
      <c r="N48" s="4">
        <f t="shared" si="1"/>
        <v>330.20708881338822</v>
      </c>
      <c r="O48" s="4">
        <f t="shared" si="9"/>
        <v>0.9966809424933265</v>
      </c>
      <c r="P48" s="4">
        <f t="shared" si="10"/>
        <v>0.86782693390296683</v>
      </c>
    </row>
    <row r="49" spans="1:16">
      <c r="A49" s="7" t="s">
        <v>51</v>
      </c>
      <c r="B49" s="1">
        <v>44238</v>
      </c>
      <c r="E49" s="2">
        <f t="shared" si="2"/>
        <v>42</v>
      </c>
      <c r="F49" s="4">
        <f t="shared" si="0"/>
        <v>0.94310054751026551</v>
      </c>
      <c r="G49" s="2">
        <f t="shared" si="3"/>
        <v>0</v>
      </c>
      <c r="I49" s="2">
        <f t="shared" si="4"/>
        <v>42</v>
      </c>
      <c r="J49" s="3" t="str">
        <f t="shared" si="5"/>
        <v>Wrong Year</v>
      </c>
      <c r="K49" s="2">
        <f t="shared" si="6"/>
        <v>21</v>
      </c>
      <c r="L49" s="2">
        <f t="shared" si="7"/>
        <v>162</v>
      </c>
      <c r="M49" s="4">
        <f t="shared" si="8"/>
        <v>4.9000000000000004</v>
      </c>
      <c r="N49" s="4">
        <f t="shared" si="1"/>
        <v>327.97596659223439</v>
      </c>
      <c r="O49" s="4">
        <f t="shared" si="9"/>
        <v>0.99634529619090639</v>
      </c>
      <c r="P49" s="4">
        <f t="shared" si="10"/>
        <v>0.84782574051129345</v>
      </c>
    </row>
    <row r="50" spans="1:16">
      <c r="A50" s="7" t="s">
        <v>52</v>
      </c>
      <c r="B50" s="1">
        <v>44239</v>
      </c>
      <c r="E50" s="2">
        <f t="shared" si="2"/>
        <v>43</v>
      </c>
      <c r="F50" s="4">
        <f t="shared" si="0"/>
        <v>0.93765625969522459</v>
      </c>
      <c r="G50" s="2">
        <f t="shared" si="3"/>
        <v>0</v>
      </c>
      <c r="I50" s="2">
        <f t="shared" si="4"/>
        <v>43</v>
      </c>
      <c r="J50" s="3" t="str">
        <f t="shared" si="5"/>
        <v>Wrong Year</v>
      </c>
      <c r="K50" s="2">
        <f t="shared" si="6"/>
        <v>21.5</v>
      </c>
      <c r="L50" s="2">
        <f t="shared" si="7"/>
        <v>161.5</v>
      </c>
      <c r="M50" s="4">
        <f t="shared" si="8"/>
        <v>5.1361111111111111</v>
      </c>
      <c r="N50" s="4">
        <f t="shared" si="1"/>
        <v>325.75309250819635</v>
      </c>
      <c r="O50" s="4">
        <f t="shared" si="9"/>
        <v>0.99598484126565945</v>
      </c>
      <c r="P50" s="4">
        <f t="shared" si="10"/>
        <v>0.82662012500967164</v>
      </c>
    </row>
    <row r="51" spans="1:16">
      <c r="A51" s="7" t="s">
        <v>53</v>
      </c>
      <c r="B51" s="1">
        <v>44240</v>
      </c>
      <c r="E51" s="2">
        <f t="shared" si="2"/>
        <v>44</v>
      </c>
      <c r="F51" s="4">
        <f t="shared" si="0"/>
        <v>0.93185205684789874</v>
      </c>
      <c r="G51" s="2">
        <f t="shared" si="3"/>
        <v>0</v>
      </c>
      <c r="I51" s="2">
        <f t="shared" si="4"/>
        <v>44</v>
      </c>
      <c r="J51" s="3" t="str">
        <f t="shared" si="5"/>
        <v>Wrong Year</v>
      </c>
      <c r="K51" s="2">
        <f t="shared" si="6"/>
        <v>22</v>
      </c>
      <c r="L51" s="2">
        <f t="shared" si="7"/>
        <v>161</v>
      </c>
      <c r="M51" s="4">
        <f t="shared" si="8"/>
        <v>5.3777777777777782</v>
      </c>
      <c r="N51" s="4">
        <f t="shared" si="1"/>
        <v>323.53846146352782</v>
      </c>
      <c r="O51" s="4">
        <f t="shared" si="9"/>
        <v>0.99559838972003367</v>
      </c>
      <c r="P51" s="4">
        <f t="shared" si="10"/>
        <v>0.80425597162074935</v>
      </c>
    </row>
    <row r="52" spans="1:16">
      <c r="A52" s="7" t="s">
        <v>54</v>
      </c>
      <c r="B52" s="1">
        <v>44241</v>
      </c>
      <c r="E52" s="2">
        <f t="shared" si="2"/>
        <v>45</v>
      </c>
      <c r="F52" s="4">
        <f t="shared" si="0"/>
        <v>0.92567649230918725</v>
      </c>
      <c r="G52" s="2">
        <f t="shared" si="3"/>
        <v>0</v>
      </c>
      <c r="I52" s="2">
        <f t="shared" si="4"/>
        <v>45</v>
      </c>
      <c r="J52" s="3" t="str">
        <f t="shared" si="5"/>
        <v>Wrong Year</v>
      </c>
      <c r="K52" s="2">
        <f t="shared" si="6"/>
        <v>22.5</v>
      </c>
      <c r="L52" s="2">
        <f t="shared" si="7"/>
        <v>160.5</v>
      </c>
      <c r="M52" s="4">
        <f t="shared" si="8"/>
        <v>5.625</v>
      </c>
      <c r="N52" s="4">
        <f t="shared" si="1"/>
        <v>321.33206834783874</v>
      </c>
      <c r="O52" s="4">
        <f t="shared" si="9"/>
        <v>0.99518472667219693</v>
      </c>
      <c r="P52" s="4">
        <f t="shared" si="10"/>
        <v>0.78078023230440408</v>
      </c>
    </row>
    <row r="53" spans="1:16">
      <c r="A53" s="7" t="s">
        <v>55</v>
      </c>
      <c r="B53" s="1">
        <v>44242</v>
      </c>
      <c r="C53" s="2">
        <v>54</v>
      </c>
      <c r="E53" s="2">
        <f t="shared" si="2"/>
        <v>46</v>
      </c>
      <c r="F53" s="4">
        <f t="shared" si="0"/>
        <v>0.91911858173058103</v>
      </c>
      <c r="G53" s="2">
        <f t="shared" si="3"/>
        <v>49.632403413451378</v>
      </c>
      <c r="I53" s="2">
        <f t="shared" si="4"/>
        <v>46</v>
      </c>
      <c r="J53" s="3" t="str">
        <f t="shared" si="5"/>
        <v>Wrong Year</v>
      </c>
      <c r="K53" s="2">
        <f t="shared" si="6"/>
        <v>23</v>
      </c>
      <c r="L53" s="2">
        <f t="shared" si="7"/>
        <v>160</v>
      </c>
      <c r="M53" s="4">
        <f t="shared" si="8"/>
        <v>5.8777777777777782</v>
      </c>
      <c r="N53" s="4">
        <f t="shared" si="1"/>
        <v>319.13390803803009</v>
      </c>
      <c r="O53" s="4">
        <f t="shared" si="9"/>
        <v>0.99474261048294144</v>
      </c>
      <c r="P53" s="4">
        <f t="shared" si="10"/>
        <v>0.75624081691723477</v>
      </c>
    </row>
    <row r="54" spans="1:16">
      <c r="A54" s="7" t="s">
        <v>56</v>
      </c>
      <c r="B54" s="1">
        <v>44243</v>
      </c>
      <c r="E54" s="2">
        <f t="shared" si="2"/>
        <v>47</v>
      </c>
      <c r="F54" s="4">
        <f t="shared" si="0"/>
        <v>0.91216787409065803</v>
      </c>
      <c r="G54" s="2">
        <f t="shared" si="3"/>
        <v>0</v>
      </c>
      <c r="I54" s="2">
        <f t="shared" si="4"/>
        <v>47</v>
      </c>
      <c r="J54" s="3" t="str">
        <f t="shared" si="5"/>
        <v>Wrong Year</v>
      </c>
      <c r="K54" s="2">
        <f t="shared" si="6"/>
        <v>23.5</v>
      </c>
      <c r="L54" s="2">
        <f t="shared" si="7"/>
        <v>159.5</v>
      </c>
      <c r="M54" s="4">
        <f t="shared" si="8"/>
        <v>6.1361111111111111</v>
      </c>
      <c r="N54" s="4">
        <f t="shared" si="1"/>
        <v>316.94397539821659</v>
      </c>
      <c r="O54" s="4">
        <f t="shared" si="9"/>
        <v>0.99427077289148924</v>
      </c>
      <c r="P54" s="4">
        <f t="shared" si="10"/>
        <v>0.73068648471162878</v>
      </c>
    </row>
    <row r="55" spans="1:16">
      <c r="A55" s="7" t="s">
        <v>57</v>
      </c>
      <c r="B55" s="1">
        <v>44244</v>
      </c>
      <c r="E55" s="2">
        <f t="shared" si="2"/>
        <v>48</v>
      </c>
      <c r="F55" s="4">
        <f t="shared" si="0"/>
        <v>0.9048145249769024</v>
      </c>
      <c r="G55" s="2">
        <f t="shared" si="3"/>
        <v>0</v>
      </c>
      <c r="I55" s="2">
        <f t="shared" si="4"/>
        <v>48</v>
      </c>
      <c r="J55" s="3" t="str">
        <f t="shared" si="5"/>
        <v>Wrong Year</v>
      </c>
      <c r="K55" s="2">
        <f t="shared" si="6"/>
        <v>24</v>
      </c>
      <c r="L55" s="2">
        <f t="shared" si="7"/>
        <v>159</v>
      </c>
      <c r="M55" s="4">
        <f t="shared" si="8"/>
        <v>6.4</v>
      </c>
      <c r="N55" s="4">
        <f t="shared" si="1"/>
        <v>314.76226527965804</v>
      </c>
      <c r="O55" s="4">
        <f t="shared" si="9"/>
        <v>0.99376791916059637</v>
      </c>
      <c r="P55" s="4">
        <f t="shared" si="10"/>
        <v>0.70416673736180724</v>
      </c>
    </row>
    <row r="56" spans="1:16">
      <c r="A56" s="7" t="s">
        <v>58</v>
      </c>
      <c r="B56" s="1">
        <v>44245</v>
      </c>
      <c r="E56" s="2">
        <f t="shared" si="2"/>
        <v>49</v>
      </c>
      <c r="F56" s="4">
        <f t="shared" si="0"/>
        <v>0.8970493718615381</v>
      </c>
      <c r="G56" s="2">
        <f t="shared" si="3"/>
        <v>0</v>
      </c>
      <c r="I56" s="2">
        <f t="shared" si="4"/>
        <v>49</v>
      </c>
      <c r="J56" s="3" t="str">
        <f t="shared" si="5"/>
        <v>Wrong Year</v>
      </c>
      <c r="K56" s="2">
        <f t="shared" si="6"/>
        <v>24.5</v>
      </c>
      <c r="L56" s="2">
        <f t="shared" si="7"/>
        <v>158.5</v>
      </c>
      <c r="M56" s="4">
        <f t="shared" si="8"/>
        <v>6.6694444444444443</v>
      </c>
      <c r="N56" s="4">
        <f t="shared" si="1"/>
        <v>312.58877252068521</v>
      </c>
      <c r="O56" s="4">
        <f t="shared" si="9"/>
        <v>0.99323272823136532</v>
      </c>
      <c r="P56" s="4">
        <f t="shared" si="10"/>
        <v>0.67673171369324636</v>
      </c>
    </row>
    <row r="57" spans="1:16">
      <c r="A57" s="7" t="s">
        <v>59</v>
      </c>
      <c r="B57" s="1">
        <v>44246</v>
      </c>
      <c r="E57" s="2">
        <f t="shared" si="2"/>
        <v>50</v>
      </c>
      <c r="F57" s="4">
        <f t="shared" si="0"/>
        <v>0.8888640110562972</v>
      </c>
      <c r="G57" s="2">
        <f t="shared" si="3"/>
        <v>0</v>
      </c>
      <c r="I57" s="2">
        <f t="shared" si="4"/>
        <v>50</v>
      </c>
      <c r="J57" s="3" t="str">
        <f t="shared" si="5"/>
        <v>Wrong Year</v>
      </c>
      <c r="K57" s="2">
        <f t="shared" si="6"/>
        <v>25</v>
      </c>
      <c r="L57" s="2">
        <f t="shared" si="7"/>
        <v>158</v>
      </c>
      <c r="M57" s="4">
        <f t="shared" si="8"/>
        <v>6.9444444444444446</v>
      </c>
      <c r="N57" s="4">
        <f t="shared" si="1"/>
        <v>310.42349194662819</v>
      </c>
      <c r="O57" s="4">
        <f t="shared" si="9"/>
        <v>0.99266385288818193</v>
      </c>
      <c r="P57" s="4">
        <f t="shared" si="10"/>
        <v>0.64843208628146998</v>
      </c>
    </row>
    <row r="58" spans="1:16">
      <c r="A58" s="7" t="s">
        <v>60</v>
      </c>
      <c r="B58" s="1">
        <v>44247</v>
      </c>
      <c r="E58" s="2">
        <f t="shared" si="2"/>
        <v>51</v>
      </c>
      <c r="F58" s="4">
        <f t="shared" si="0"/>
        <v>0.88025087598578766</v>
      </c>
      <c r="G58" s="2">
        <f t="shared" si="3"/>
        <v>0</v>
      </c>
      <c r="I58" s="2">
        <f t="shared" si="4"/>
        <v>51</v>
      </c>
      <c r="J58" s="3" t="str">
        <f t="shared" si="5"/>
        <v>Wrong Year</v>
      </c>
      <c r="K58" s="2">
        <f t="shared" si="6"/>
        <v>25.5</v>
      </c>
      <c r="L58" s="2">
        <f t="shared" si="7"/>
        <v>157.5</v>
      </c>
      <c r="M58" s="4">
        <f t="shared" si="8"/>
        <v>7.2249999999999996</v>
      </c>
      <c r="N58" s="4">
        <f t="shared" si="1"/>
        <v>308.2664183697396</v>
      </c>
      <c r="O58" s="4">
        <f t="shared" si="9"/>
        <v>0.99205991993419895</v>
      </c>
      <c r="P58" s="4">
        <f t="shared" si="10"/>
        <v>0.61931896007542642</v>
      </c>
    </row>
    <row r="59" spans="1:16">
      <c r="A59" s="7" t="s">
        <v>61</v>
      </c>
      <c r="B59" s="1">
        <v>44248</v>
      </c>
      <c r="E59" s="2">
        <f t="shared" si="2"/>
        <v>52</v>
      </c>
      <c r="F59" s="4">
        <f t="shared" si="0"/>
        <v>0.87120331637275195</v>
      </c>
      <c r="G59" s="2">
        <f t="shared" si="3"/>
        <v>0</v>
      </c>
      <c r="I59" s="2">
        <f t="shared" si="4"/>
        <v>52</v>
      </c>
      <c r="J59" s="3" t="str">
        <f t="shared" si="5"/>
        <v>Wrong Year</v>
      </c>
      <c r="K59" s="2">
        <f t="shared" si="6"/>
        <v>26</v>
      </c>
      <c r="L59" s="2">
        <f t="shared" si="7"/>
        <v>157</v>
      </c>
      <c r="M59" s="4">
        <f t="shared" si="8"/>
        <v>7.5111111111111111</v>
      </c>
      <c r="N59" s="4">
        <f t="shared" si="1"/>
        <v>306.11754658912372</v>
      </c>
      <c r="O59" s="4">
        <f t="shared" si="9"/>
        <v>0.99141953037779906</v>
      </c>
      <c r="P59" s="4">
        <f t="shared" si="10"/>
        <v>0.58944377319032493</v>
      </c>
    </row>
    <row r="60" spans="1:16">
      <c r="A60" s="7" t="s">
        <v>62</v>
      </c>
      <c r="B60" s="1">
        <v>44249</v>
      </c>
      <c r="E60" s="2">
        <f t="shared" si="2"/>
        <v>53</v>
      </c>
      <c r="F60" s="4">
        <f t="shared" si="0"/>
        <v>0.86171567788131365</v>
      </c>
      <c r="G60" s="2">
        <f t="shared" si="3"/>
        <v>0</v>
      </c>
      <c r="I60" s="2">
        <f t="shared" si="4"/>
        <v>53</v>
      </c>
      <c r="J60" s="3" t="str">
        <f t="shared" si="5"/>
        <v>Wrong Year</v>
      </c>
      <c r="K60" s="2">
        <f t="shared" si="6"/>
        <v>26.5</v>
      </c>
      <c r="L60" s="2">
        <f t="shared" si="7"/>
        <v>156.5</v>
      </c>
      <c r="M60" s="4">
        <f t="shared" si="8"/>
        <v>7.802777777777778</v>
      </c>
      <c r="N60" s="4">
        <f t="shared" si="1"/>
        <v>303.97687139065846</v>
      </c>
      <c r="O60" s="4">
        <f t="shared" si="9"/>
        <v>0.99074125963047244</v>
      </c>
      <c r="P60" s="4">
        <f t="shared" si="10"/>
        <v>0.55885820000404629</v>
      </c>
    </row>
    <row r="61" spans="1:16">
      <c r="A61" s="7" t="s">
        <v>63</v>
      </c>
      <c r="B61" s="1">
        <v>44250</v>
      </c>
      <c r="E61" s="2">
        <f t="shared" si="2"/>
        <v>54</v>
      </c>
      <c r="F61" s="4">
        <f t="shared" si="0"/>
        <v>0.85178338171696144</v>
      </c>
      <c r="G61" s="2">
        <f t="shared" si="3"/>
        <v>0</v>
      </c>
      <c r="I61" s="2">
        <f t="shared" si="4"/>
        <v>54</v>
      </c>
      <c r="J61" s="3" t="str">
        <f t="shared" si="5"/>
        <v>Wrong Year</v>
      </c>
      <c r="K61" s="2">
        <f t="shared" si="6"/>
        <v>27</v>
      </c>
      <c r="L61" s="2">
        <f t="shared" si="7"/>
        <v>156</v>
      </c>
      <c r="M61" s="4">
        <f t="shared" si="8"/>
        <v>8.1</v>
      </c>
      <c r="N61" s="4">
        <f t="shared" si="1"/>
        <v>301.84438754692042</v>
      </c>
      <c r="O61" s="4">
        <f t="shared" si="9"/>
        <v>0.99002365771655754</v>
      </c>
      <c r="P61" s="4">
        <f t="shared" si="10"/>
        <v>0.52761405668115269</v>
      </c>
    </row>
    <row r="62" spans="1:16">
      <c r="A62" s="7" t="s">
        <v>64</v>
      </c>
      <c r="B62" s="1">
        <v>44251</v>
      </c>
      <c r="E62" s="2">
        <f t="shared" si="2"/>
        <v>55</v>
      </c>
      <c r="F62" s="4">
        <f t="shared" si="0"/>
        <v>0.84140300363480869</v>
      </c>
      <c r="G62" s="2">
        <f t="shared" si="3"/>
        <v>0</v>
      </c>
      <c r="I62" s="2">
        <f t="shared" si="4"/>
        <v>55</v>
      </c>
      <c r="J62" s="3" t="str">
        <f t="shared" si="5"/>
        <v>Wrong Year</v>
      </c>
      <c r="K62" s="2">
        <f t="shared" si="6"/>
        <v>27.5</v>
      </c>
      <c r="L62" s="2">
        <f t="shared" si="7"/>
        <v>155.5</v>
      </c>
      <c r="M62" s="4">
        <f t="shared" si="8"/>
        <v>8.4027777777777786</v>
      </c>
      <c r="N62" s="4">
        <f t="shared" si="1"/>
        <v>299.72008981710798</v>
      </c>
      <c r="O62" s="4">
        <f t="shared" si="9"/>
        <v>0.98926524949529449</v>
      </c>
      <c r="P62" s="4">
        <f t="shared" si="10"/>
        <v>0.49576320923810802</v>
      </c>
    </row>
    <row r="63" spans="1:16">
      <c r="A63" s="7" t="s">
        <v>65</v>
      </c>
      <c r="B63" s="1">
        <v>44252</v>
      </c>
      <c r="E63" s="2">
        <f t="shared" si="2"/>
        <v>56</v>
      </c>
      <c r="F63" s="4">
        <f t="shared" si="0"/>
        <v>0.83057235176143085</v>
      </c>
      <c r="G63" s="2">
        <f t="shared" si="3"/>
        <v>0</v>
      </c>
      <c r="I63" s="2">
        <f t="shared" si="4"/>
        <v>56</v>
      </c>
      <c r="J63" s="3" t="str">
        <f t="shared" si="5"/>
        <v>Wrong Year</v>
      </c>
      <c r="K63" s="2">
        <f t="shared" si="6"/>
        <v>28</v>
      </c>
      <c r="L63" s="2">
        <f t="shared" si="7"/>
        <v>155</v>
      </c>
      <c r="M63" s="4">
        <f t="shared" si="8"/>
        <v>8.7111111111111104</v>
      </c>
      <c r="N63" s="4">
        <f t="shared" si="1"/>
        <v>297.60397294696475</v>
      </c>
      <c r="O63" s="4">
        <f t="shared" si="9"/>
        <v>0.98846453489565</v>
      </c>
      <c r="P63" s="4">
        <f t="shared" si="10"/>
        <v>0.46335748425330703</v>
      </c>
    </row>
    <row r="64" spans="1:16">
      <c r="A64" s="7" t="s">
        <v>66</v>
      </c>
      <c r="B64" s="1">
        <v>44253</v>
      </c>
      <c r="E64" s="2">
        <f t="shared" si="2"/>
        <v>57</v>
      </c>
      <c r="F64" s="4">
        <f t="shared" si="0"/>
        <v>0.81929054259087697</v>
      </c>
      <c r="G64" s="2">
        <f t="shared" si="3"/>
        <v>0</v>
      </c>
      <c r="I64" s="2">
        <f t="shared" si="4"/>
        <v>57</v>
      </c>
      <c r="J64" s="3" t="str">
        <f t="shared" si="5"/>
        <v>Wrong Year</v>
      </c>
      <c r="K64" s="2">
        <f t="shared" si="6"/>
        <v>28.5</v>
      </c>
      <c r="L64" s="2">
        <f t="shared" si="7"/>
        <v>154.5</v>
      </c>
      <c r="M64" s="4">
        <f t="shared" si="8"/>
        <v>9.0250000000000004</v>
      </c>
      <c r="N64" s="4">
        <f t="shared" si="1"/>
        <v>295.49603166870003</v>
      </c>
      <c r="O64" s="4">
        <f t="shared" si="9"/>
        <v>0.98761998916438076</v>
      </c>
      <c r="P64" s="4">
        <f t="shared" si="10"/>
        <v>0.43044858231551714</v>
      </c>
    </row>
    <row r="65" spans="1:16">
      <c r="A65" s="7" t="s">
        <v>67</v>
      </c>
      <c r="B65" s="1">
        <v>44254</v>
      </c>
      <c r="E65" s="2">
        <f t="shared" si="2"/>
        <v>58</v>
      </c>
      <c r="F65" s="4">
        <f t="shared" si="0"/>
        <v>0.80755807447291761</v>
      </c>
      <c r="G65" s="2">
        <f t="shared" si="3"/>
        <v>0</v>
      </c>
      <c r="I65" s="2">
        <f t="shared" si="4"/>
        <v>58</v>
      </c>
      <c r="J65" s="3" t="str">
        <f t="shared" si="5"/>
        <v>Wrong Year</v>
      </c>
      <c r="K65" s="2">
        <f t="shared" si="6"/>
        <v>29</v>
      </c>
      <c r="L65" s="2">
        <f t="shared" si="7"/>
        <v>154</v>
      </c>
      <c r="M65" s="4">
        <f t="shared" si="8"/>
        <v>9.344444444444445</v>
      </c>
      <c r="N65" s="4">
        <f t="shared" si="1"/>
        <v>293.39626070091225</v>
      </c>
      <c r="O65" s="4">
        <f t="shared" si="9"/>
        <v>0.98673006312780387</v>
      </c>
      <c r="P65" s="4">
        <f t="shared" si="10"/>
        <v>0.39708799429475433</v>
      </c>
    </row>
    <row r="66" spans="1:16">
      <c r="A66" s="7" t="s">
        <v>68</v>
      </c>
      <c r="B66" s="1">
        <v>44255</v>
      </c>
      <c r="E66" s="2">
        <f t="shared" si="2"/>
        <v>59</v>
      </c>
      <c r="F66" s="4">
        <f t="shared" si="0"/>
        <v>0.79537689787224253</v>
      </c>
      <c r="G66" s="2">
        <f t="shared" si="3"/>
        <v>0</v>
      </c>
      <c r="I66" s="2">
        <f t="shared" si="4"/>
        <v>59</v>
      </c>
      <c r="J66" s="3" t="str">
        <f t="shared" si="5"/>
        <v>Wrong Year</v>
      </c>
      <c r="K66" s="2">
        <f t="shared" si="6"/>
        <v>29.5</v>
      </c>
      <c r="L66" s="2">
        <f t="shared" si="7"/>
        <v>153.5</v>
      </c>
      <c r="M66" s="4">
        <f t="shared" si="8"/>
        <v>9.6694444444444443</v>
      </c>
      <c r="N66" s="4">
        <f t="shared" si="1"/>
        <v>291.30465474850826</v>
      </c>
      <c r="O66" s="4">
        <f t="shared" si="9"/>
        <v>0.98579318346775369</v>
      </c>
      <c r="P66" s="4">
        <f t="shared" si="10"/>
        <v>0.36332692050985727</v>
      </c>
    </row>
    <row r="67" spans="1:16">
      <c r="A67" s="7" t="s">
        <v>69</v>
      </c>
      <c r="B67" s="1">
        <v>44256</v>
      </c>
      <c r="C67" s="2">
        <v>64</v>
      </c>
      <c r="E67" s="2">
        <f t="shared" si="2"/>
        <v>60</v>
      </c>
      <c r="F67" s="4">
        <f t="shared" si="0"/>
        <v>0.78275048164175987</v>
      </c>
      <c r="G67" s="2">
        <f t="shared" si="3"/>
        <v>50.096030825072631</v>
      </c>
      <c r="I67" s="2">
        <f t="shared" si="4"/>
        <v>60</v>
      </c>
      <c r="J67" s="3" t="str">
        <f t="shared" si="5"/>
        <v>Wrong Year</v>
      </c>
      <c r="K67" s="2">
        <f t="shared" si="6"/>
        <v>30</v>
      </c>
      <c r="L67" s="2">
        <f t="shared" si="7"/>
        <v>153</v>
      </c>
      <c r="M67" s="4">
        <f t="shared" si="8"/>
        <v>10</v>
      </c>
      <c r="N67" s="4">
        <f t="shared" si="1"/>
        <v>289.22120850262417</v>
      </c>
      <c r="O67" s="4">
        <f t="shared" si="9"/>
        <v>0.98480775301220802</v>
      </c>
      <c r="P67" s="4">
        <f t="shared" si="10"/>
        <v>0.32921619285795167</v>
      </c>
    </row>
    <row r="68" spans="1:16">
      <c r="A68" s="7" t="s">
        <v>70</v>
      </c>
      <c r="B68" s="1">
        <v>44257</v>
      </c>
      <c r="E68" s="2">
        <f t="shared" si="2"/>
        <v>61</v>
      </c>
      <c r="F68" s="4">
        <f t="shared" si="0"/>
        <v>0.76968387452237574</v>
      </c>
      <c r="G68" s="2">
        <f t="shared" si="3"/>
        <v>0</v>
      </c>
      <c r="I68" s="2">
        <f t="shared" si="4"/>
        <v>61</v>
      </c>
      <c r="J68" s="3" t="str">
        <f t="shared" si="5"/>
        <v>Wrong Year</v>
      </c>
      <c r="K68" s="2">
        <f t="shared" si="6"/>
        <v>30.5</v>
      </c>
      <c r="L68" s="2">
        <f t="shared" si="7"/>
        <v>152.5</v>
      </c>
      <c r="M68" s="4">
        <f t="shared" si="8"/>
        <v>10.33611111111111</v>
      </c>
      <c r="N68" s="4">
        <f t="shared" si="1"/>
        <v>287.14591664054279</v>
      </c>
      <c r="O68" s="4">
        <f t="shared" si="9"/>
        <v>0.98377215104107119</v>
      </c>
      <c r="P68" s="4">
        <f t="shared" si="10"/>
        <v>0.29480619996171858</v>
      </c>
    </row>
    <row r="69" spans="1:16">
      <c r="A69" s="7" t="s">
        <v>71</v>
      </c>
      <c r="B69" s="1">
        <v>44258</v>
      </c>
      <c r="E69" s="2">
        <f t="shared" si="2"/>
        <v>62</v>
      </c>
      <c r="F69" s="4">
        <f t="shared" si="0"/>
        <v>0.75618376105654361</v>
      </c>
      <c r="G69" s="2">
        <f t="shared" si="3"/>
        <v>0</v>
      </c>
      <c r="I69" s="2">
        <f t="shared" si="4"/>
        <v>62</v>
      </c>
      <c r="J69" s="3" t="str">
        <f t="shared" si="5"/>
        <v>Wrong Year</v>
      </c>
      <c r="K69" s="2">
        <f t="shared" si="6"/>
        <v>31</v>
      </c>
      <c r="L69" s="2">
        <f t="shared" si="7"/>
        <v>152</v>
      </c>
      <c r="M69" s="4">
        <f t="shared" si="8"/>
        <v>10.677777777777777</v>
      </c>
      <c r="N69" s="4">
        <f t="shared" si="1"/>
        <v>285.07877382561219</v>
      </c>
      <c r="O69" s="4">
        <f t="shared" si="9"/>
        <v>0.98268473360760855</v>
      </c>
      <c r="P69" s="4">
        <f t="shared" si="10"/>
        <v>0.26014681538172524</v>
      </c>
    </row>
    <row r="70" spans="1:16">
      <c r="A70" s="7" t="s">
        <v>72</v>
      </c>
      <c r="B70" s="1">
        <v>44259</v>
      </c>
      <c r="E70" s="2">
        <f t="shared" si="2"/>
        <v>63</v>
      </c>
      <c r="F70" s="4">
        <f t="shared" si="0"/>
        <v>0.74225851108445928</v>
      </c>
      <c r="G70" s="2">
        <f t="shared" si="3"/>
        <v>0</v>
      </c>
      <c r="I70" s="2">
        <f t="shared" si="4"/>
        <v>63</v>
      </c>
      <c r="J70" s="3" t="str">
        <f t="shared" si="5"/>
        <v>Wrong Year</v>
      </c>
      <c r="K70" s="2">
        <f t="shared" si="6"/>
        <v>31.5</v>
      </c>
      <c r="L70" s="2">
        <f t="shared" si="7"/>
        <v>151.5</v>
      </c>
      <c r="M70" s="4">
        <f t="shared" si="8"/>
        <v>11.025</v>
      </c>
      <c r="N70" s="4">
        <f t="shared" si="1"/>
        <v>283.01977470716633</v>
      </c>
      <c r="O70" s="4">
        <f t="shared" si="9"/>
        <v>0.9815438338760325</v>
      </c>
      <c r="P70" s="4">
        <f t="shared" si="10"/>
        <v>0.22528732893245848</v>
      </c>
    </row>
    <row r="71" spans="1:16">
      <c r="A71" s="7" t="s">
        <v>73</v>
      </c>
      <c r="B71" s="1">
        <v>44260</v>
      </c>
      <c r="E71" s="2">
        <f t="shared" si="2"/>
        <v>64</v>
      </c>
      <c r="F71" s="4">
        <f t="shared" si="0"/>
        <v>0.72791822198080414</v>
      </c>
      <c r="G71" s="2">
        <f t="shared" si="3"/>
        <v>0</v>
      </c>
      <c r="I71" s="2">
        <f t="shared" si="4"/>
        <v>64</v>
      </c>
      <c r="J71" s="3" t="str">
        <f t="shared" si="5"/>
        <v>Wrong Year</v>
      </c>
      <c r="K71" s="2">
        <f t="shared" si="6"/>
        <v>32</v>
      </c>
      <c r="L71" s="2">
        <f t="shared" si="7"/>
        <v>151</v>
      </c>
      <c r="M71" s="4">
        <f t="shared" si="8"/>
        <v>11.377777777777778</v>
      </c>
      <c r="N71" s="4">
        <f t="shared" si="1"/>
        <v>280.96891392043875</v>
      </c>
      <c r="O71" s="4">
        <f t="shared" si="9"/>
        <v>0.9803477624757404</v>
      </c>
      <c r="P71" s="4">
        <f t="shared" si="10"/>
        <v>0.1902763811322121</v>
      </c>
    </row>
    <row r="72" spans="1:16">
      <c r="A72" s="7" t="s">
        <v>74</v>
      </c>
      <c r="B72" s="1">
        <v>44261</v>
      </c>
      <c r="E72" s="2">
        <f t="shared" si="2"/>
        <v>65</v>
      </c>
      <c r="F72" s="4">
        <f t="shared" ref="F72:F135" si="11">IF(OR(E72="pending",E72="Wrong Year"),E72,IF(E72&lt;183,POWER(O72,G$3),POWER(P72,G$4)))</f>
        <v>0.7131747527876986</v>
      </c>
      <c r="G72" s="2">
        <f t="shared" si="3"/>
        <v>0</v>
      </c>
      <c r="I72" s="2">
        <f t="shared" si="4"/>
        <v>65</v>
      </c>
      <c r="J72" s="3" t="str">
        <f t="shared" si="5"/>
        <v>Wrong Year</v>
      </c>
      <c r="K72" s="2">
        <f t="shared" si="6"/>
        <v>32.5</v>
      </c>
      <c r="L72" s="2">
        <f t="shared" si="7"/>
        <v>150.5</v>
      </c>
      <c r="M72" s="4">
        <f t="shared" si="8"/>
        <v>11.736111111111111</v>
      </c>
      <c r="N72" s="4">
        <f t="shared" ref="N72:N135" si="12">IF(OR(E72="pending",E72="Wrong Year"),E72,(L72^G$5)/(90^(G$5-1)))</f>
        <v>278.92618608648002</v>
      </c>
      <c r="O72" s="4">
        <f t="shared" si="9"/>
        <v>0.97909480787271663</v>
      </c>
      <c r="P72" s="4">
        <f t="shared" si="10"/>
        <v>0.15516190080930681</v>
      </c>
    </row>
    <row r="73" spans="1:16">
      <c r="A73" s="7" t="s">
        <v>75</v>
      </c>
      <c r="B73" s="1">
        <v>44262</v>
      </c>
      <c r="E73" s="2">
        <f t="shared" ref="E73:E136" si="13">IF(AND(I73&gt;-1,I73&lt;367),I73,J73)</f>
        <v>66</v>
      </c>
      <c r="F73" s="4">
        <f t="shared" si="11"/>
        <v>0.69804174940655628</v>
      </c>
      <c r="G73" s="2">
        <f t="shared" ref="G73:G136" si="14">IF(OR(E73="pending",E73="Wrong Year"),E73,C73*F73)</f>
        <v>0</v>
      </c>
      <c r="I73" s="2">
        <f t="shared" ref="I73:I136" si="15">B73-I$3</f>
        <v>66</v>
      </c>
      <c r="J73" s="3" t="str">
        <f t="shared" ref="J73:J136" si="16">IF(I73=I$5,"pending","Wrong Year")</f>
        <v>Wrong Year</v>
      </c>
      <c r="K73" s="2">
        <f t="shared" ref="K73:K136" si="17">IF(OR(E73="pending",E73="Wrong Year"),E73,E73/2)</f>
        <v>33</v>
      </c>
      <c r="L73" s="2">
        <f t="shared" ref="L73:L136" si="18">IF(OR(E73="pending",E73="Wrong Year"),E73,(183-(E73/2)))</f>
        <v>150</v>
      </c>
      <c r="M73" s="4">
        <f t="shared" ref="M73:M136" si="19">IF(OR(E73="pending",E73="Wrong Year"),E73,(K73^G$2)/(90^(G$2-1)))</f>
        <v>12.1</v>
      </c>
      <c r="N73" s="4">
        <f t="shared" si="12"/>
        <v>276.89158581207221</v>
      </c>
      <c r="O73" s="4">
        <f t="shared" ref="O73:O136" si="20">IF(OR(E73="pending",E73="Wrong Year"),E73,COS(M73*PI()/180))</f>
        <v>0.97778323675860612</v>
      </c>
      <c r="P73" s="4">
        <f t="shared" ref="P73:P136" si="21">IF(OR(E73="pending",E73="Wrong Year"),E73,COS(N73*PI()/180))</f>
        <v>0.11999104587908765</v>
      </c>
    </row>
    <row r="74" spans="1:16">
      <c r="A74" s="7" t="s">
        <v>76</v>
      </c>
      <c r="B74" s="1">
        <v>44263</v>
      </c>
      <c r="E74" s="2">
        <f t="shared" si="13"/>
        <v>67</v>
      </c>
      <c r="F74" s="4">
        <f t="shared" si="11"/>
        <v>0.68253466002911711</v>
      </c>
      <c r="G74" s="2">
        <f t="shared" si="14"/>
        <v>0</v>
      </c>
      <c r="I74" s="2">
        <f t="shared" si="15"/>
        <v>67</v>
      </c>
      <c r="J74" s="3" t="str">
        <f t="shared" si="16"/>
        <v>Wrong Year</v>
      </c>
      <c r="K74" s="2">
        <f t="shared" si="17"/>
        <v>33.5</v>
      </c>
      <c r="L74" s="2">
        <f t="shared" si="18"/>
        <v>149.5</v>
      </c>
      <c r="M74" s="4">
        <f t="shared" si="19"/>
        <v>12.469444444444445</v>
      </c>
      <c r="N74" s="4">
        <f t="shared" si="12"/>
        <v>274.86510768964536</v>
      </c>
      <c r="O74" s="4">
        <f t="shared" si="20"/>
        <v>0.97641129445797958</v>
      </c>
      <c r="P74" s="4">
        <f t="shared" si="21"/>
        <v>8.4810147298897368E-2</v>
      </c>
    </row>
    <row r="75" spans="1:16">
      <c r="A75" s="7" t="s">
        <v>77</v>
      </c>
      <c r="B75" s="1">
        <v>44264</v>
      </c>
      <c r="E75" s="2">
        <f t="shared" si="13"/>
        <v>68</v>
      </c>
      <c r="F75" s="4">
        <f t="shared" si="11"/>
        <v>0.66667074001654636</v>
      </c>
      <c r="G75" s="2">
        <f t="shared" si="14"/>
        <v>0</v>
      </c>
      <c r="I75" s="2">
        <f t="shared" si="15"/>
        <v>68</v>
      </c>
      <c r="J75" s="3" t="str">
        <f t="shared" si="16"/>
        <v>Wrong Year</v>
      </c>
      <c r="K75" s="2">
        <f t="shared" si="17"/>
        <v>34</v>
      </c>
      <c r="L75" s="2">
        <f t="shared" si="18"/>
        <v>149</v>
      </c>
      <c r="M75" s="4">
        <f t="shared" si="19"/>
        <v>12.844444444444445</v>
      </c>
      <c r="N75" s="4">
        <f t="shared" si="12"/>
        <v>272.84674629718859</v>
      </c>
      <c r="O75" s="4">
        <f t="shared" si="20"/>
        <v>0.97497720535430488</v>
      </c>
      <c r="P75" s="4">
        <f t="shared" si="21"/>
        <v>4.9664656200873021E-2</v>
      </c>
    </row>
    <row r="76" spans="1:16">
      <c r="A76" s="7" t="s">
        <v>78</v>
      </c>
      <c r="B76" s="1">
        <v>44265</v>
      </c>
      <c r="E76" s="2">
        <f t="shared" si="13"/>
        <v>69</v>
      </c>
      <c r="F76" s="4">
        <f t="shared" si="11"/>
        <v>0.65046904547628437</v>
      </c>
      <c r="G76" s="2">
        <f t="shared" si="14"/>
        <v>0</v>
      </c>
      <c r="I76" s="2">
        <f t="shared" si="15"/>
        <v>69</v>
      </c>
      <c r="J76" s="3" t="str">
        <f t="shared" si="16"/>
        <v>Wrong Year</v>
      </c>
      <c r="K76" s="2">
        <f t="shared" si="17"/>
        <v>34.5</v>
      </c>
      <c r="L76" s="2">
        <f t="shared" si="18"/>
        <v>148.5</v>
      </c>
      <c r="M76" s="4">
        <f t="shared" si="19"/>
        <v>13.225</v>
      </c>
      <c r="N76" s="4">
        <f t="shared" si="12"/>
        <v>270.83649619816543</v>
      </c>
      <c r="O76" s="4">
        <f t="shared" si="20"/>
        <v>0.97347917333515099</v>
      </c>
      <c r="P76" s="4">
        <f t="shared" si="21"/>
        <v>1.4599094195858333E-2</v>
      </c>
    </row>
    <row r="77" spans="1:16">
      <c r="A77" s="7" t="s">
        <v>79</v>
      </c>
      <c r="B77" s="1">
        <v>44266</v>
      </c>
      <c r="E77" s="2">
        <f t="shared" si="13"/>
        <v>70</v>
      </c>
      <c r="F77" s="4">
        <f t="shared" si="11"/>
        <v>0.63395041483955705</v>
      </c>
      <c r="G77" s="2">
        <f t="shared" si="14"/>
        <v>0</v>
      </c>
      <c r="I77" s="2">
        <f t="shared" si="15"/>
        <v>70</v>
      </c>
      <c r="J77" s="3" t="str">
        <f t="shared" si="16"/>
        <v>Wrong Year</v>
      </c>
      <c r="K77" s="2">
        <f t="shared" si="17"/>
        <v>35</v>
      </c>
      <c r="L77" s="2">
        <f t="shared" si="18"/>
        <v>148</v>
      </c>
      <c r="M77" s="4">
        <f t="shared" si="19"/>
        <v>13.611111111111111</v>
      </c>
      <c r="N77" s="4">
        <f t="shared" si="12"/>
        <v>268.8343519414243</v>
      </c>
      <c r="O77" s="4">
        <f t="shared" si="20"/>
        <v>0.97191538225714535</v>
      </c>
      <c r="P77" s="4">
        <f t="shared" si="21"/>
        <v>-2.0342993165128474E-2</v>
      </c>
    </row>
    <row r="78" spans="1:16">
      <c r="A78" s="7" t="s">
        <v>80</v>
      </c>
      <c r="B78" s="1">
        <v>44267</v>
      </c>
      <c r="E78" s="2">
        <f t="shared" si="13"/>
        <v>71</v>
      </c>
      <c r="F78" s="4">
        <f t="shared" si="11"/>
        <v>0.61713743780902075</v>
      </c>
      <c r="G78" s="2">
        <f t="shared" si="14"/>
        <v>0</v>
      </c>
      <c r="I78" s="2">
        <f t="shared" si="15"/>
        <v>71</v>
      </c>
      <c r="J78" s="3" t="str">
        <f t="shared" si="16"/>
        <v>Wrong Year</v>
      </c>
      <c r="K78" s="2">
        <f t="shared" si="17"/>
        <v>35.5</v>
      </c>
      <c r="L78" s="2">
        <f t="shared" si="18"/>
        <v>147.5</v>
      </c>
      <c r="M78" s="4">
        <f t="shared" si="19"/>
        <v>14.002777777777778</v>
      </c>
      <c r="N78" s="4">
        <f t="shared" si="12"/>
        <v>266.84030806111195</v>
      </c>
      <c r="O78" s="4">
        <f t="shared" si="20"/>
        <v>0.97028399643121399</v>
      </c>
      <c r="P78" s="4">
        <f t="shared" si="21"/>
        <v>-5.5119079791369686E-2</v>
      </c>
    </row>
    <row r="79" spans="1:16">
      <c r="A79" s="7" t="s">
        <v>81</v>
      </c>
      <c r="B79" s="1">
        <v>44268</v>
      </c>
      <c r="E79" s="2">
        <f t="shared" si="13"/>
        <v>72</v>
      </c>
      <c r="F79" s="4">
        <f t="shared" si="11"/>
        <v>0.60005441112602353</v>
      </c>
      <c r="G79" s="2">
        <f t="shared" si="14"/>
        <v>0</v>
      </c>
      <c r="I79" s="2">
        <f t="shared" si="15"/>
        <v>72</v>
      </c>
      <c r="J79" s="3" t="str">
        <f t="shared" si="16"/>
        <v>Wrong Year</v>
      </c>
      <c r="K79" s="2">
        <f t="shared" si="17"/>
        <v>36</v>
      </c>
      <c r="L79" s="2">
        <f t="shared" si="18"/>
        <v>147</v>
      </c>
      <c r="M79" s="4">
        <f t="shared" si="19"/>
        <v>14.4</v>
      </c>
      <c r="N79" s="4">
        <f t="shared" si="12"/>
        <v>264.85435907657978</v>
      </c>
      <c r="O79" s="4">
        <f t="shared" si="20"/>
        <v>0.96858316112863108</v>
      </c>
      <c r="P79" s="4">
        <f t="shared" si="21"/>
        <v>-8.9687699340589941E-2</v>
      </c>
    </row>
    <row r="80" spans="1:16">
      <c r="A80" s="7" t="s">
        <v>82</v>
      </c>
      <c r="B80" s="1">
        <v>44269</v>
      </c>
      <c r="E80" s="2">
        <f t="shared" si="13"/>
        <v>73</v>
      </c>
      <c r="F80" s="4">
        <f t="shared" si="11"/>
        <v>0.58272728070079405</v>
      </c>
      <c r="G80" s="2">
        <f t="shared" si="14"/>
        <v>0</v>
      </c>
      <c r="I80" s="2">
        <f t="shared" si="15"/>
        <v>73</v>
      </c>
      <c r="J80" s="3" t="str">
        <f t="shared" si="16"/>
        <v>Wrong Year</v>
      </c>
      <c r="K80" s="2">
        <f t="shared" si="17"/>
        <v>36.5</v>
      </c>
      <c r="L80" s="2">
        <f t="shared" si="18"/>
        <v>146.5</v>
      </c>
      <c r="M80" s="4">
        <f t="shared" si="19"/>
        <v>14.802777777777777</v>
      </c>
      <c r="N80" s="4">
        <f t="shared" si="12"/>
        <v>262.87649949229962</v>
      </c>
      <c r="O80" s="4">
        <f t="shared" si="20"/>
        <v>0.96681100310840973</v>
      </c>
      <c r="P80" s="4">
        <f t="shared" si="21"/>
        <v>-0.12400848242563763</v>
      </c>
    </row>
    <row r="81" spans="1:16">
      <c r="A81" s="7" t="s">
        <v>83</v>
      </c>
      <c r="B81" s="1">
        <v>44270</v>
      </c>
      <c r="C81" s="2">
        <v>88</v>
      </c>
      <c r="E81" s="2">
        <f t="shared" si="13"/>
        <v>74</v>
      </c>
      <c r="F81" s="4">
        <f t="shared" si="11"/>
        <v>0.56518356975638229</v>
      </c>
      <c r="G81" s="2">
        <f t="shared" si="14"/>
        <v>49.736154138561645</v>
      </c>
      <c r="I81" s="2">
        <f t="shared" si="15"/>
        <v>74</v>
      </c>
      <c r="J81" s="3" t="str">
        <f t="shared" si="16"/>
        <v>Wrong Year</v>
      </c>
      <c r="K81" s="2">
        <f t="shared" si="17"/>
        <v>37</v>
      </c>
      <c r="L81" s="2">
        <f t="shared" si="18"/>
        <v>146</v>
      </c>
      <c r="M81" s="4">
        <f t="shared" si="19"/>
        <v>15.21111111111111</v>
      </c>
      <c r="N81" s="4">
        <f t="shared" si="12"/>
        <v>260.90672379776521</v>
      </c>
      <c r="O81" s="4">
        <f t="shared" si="20"/>
        <v>0.96496563116656209</v>
      </c>
      <c r="P81" s="4">
        <f t="shared" si="21"/>
        <v>-0.15804219077656584</v>
      </c>
    </row>
    <row r="82" spans="1:16">
      <c r="A82" s="7" t="s">
        <v>84</v>
      </c>
      <c r="B82" s="1">
        <v>44271</v>
      </c>
      <c r="E82" s="2">
        <f t="shared" si="13"/>
        <v>75</v>
      </c>
      <c r="F82" s="4">
        <f t="shared" si="11"/>
        <v>0.54745229275829921</v>
      </c>
      <c r="G82" s="2">
        <f t="shared" si="14"/>
        <v>0</v>
      </c>
      <c r="I82" s="2">
        <f t="shared" si="15"/>
        <v>75</v>
      </c>
      <c r="J82" s="3" t="str">
        <f t="shared" si="16"/>
        <v>Wrong Year</v>
      </c>
      <c r="K82" s="2">
        <f t="shared" si="17"/>
        <v>37.5</v>
      </c>
      <c r="L82" s="2">
        <f t="shared" si="18"/>
        <v>145.5</v>
      </c>
      <c r="M82" s="4">
        <f t="shared" si="19"/>
        <v>15.625</v>
      </c>
      <c r="N82" s="4">
        <f t="shared" si="12"/>
        <v>258.9450264674079</v>
      </c>
      <c r="O82" s="4">
        <f t="shared" si="20"/>
        <v>0.96304513670776271</v>
      </c>
      <c r="P82" s="4">
        <f t="shared" si="21"/>
        <v>-0.1917507483990655</v>
      </c>
    </row>
    <row r="83" spans="1:16">
      <c r="A83" s="7" t="s">
        <v>85</v>
      </c>
      <c r="B83" s="1">
        <v>44272</v>
      </c>
      <c r="E83" s="2">
        <f t="shared" si="13"/>
        <v>76</v>
      </c>
      <c r="F83" s="4">
        <f t="shared" si="11"/>
        <v>0.52956385503586423</v>
      </c>
      <c r="G83" s="2">
        <f t="shared" si="14"/>
        <v>0</v>
      </c>
      <c r="I83" s="2">
        <f t="shared" si="15"/>
        <v>76</v>
      </c>
      <c r="J83" s="3" t="str">
        <f t="shared" si="16"/>
        <v>Wrong Year</v>
      </c>
      <c r="K83" s="2">
        <f t="shared" si="17"/>
        <v>38</v>
      </c>
      <c r="L83" s="2">
        <f t="shared" si="18"/>
        <v>145</v>
      </c>
      <c r="M83" s="4">
        <f t="shared" si="19"/>
        <v>16.044444444444444</v>
      </c>
      <c r="N83" s="4">
        <f t="shared" si="12"/>
        <v>256.99140196049592</v>
      </c>
      <c r="O83" s="4">
        <f t="shared" si="20"/>
        <v>0.96104759433994358</v>
      </c>
      <c r="P83" s="4">
        <f t="shared" si="21"/>
        <v>-0.22509726977589214</v>
      </c>
    </row>
    <row r="84" spans="1:16">
      <c r="A84" s="7" t="s">
        <v>86</v>
      </c>
      <c r="B84" s="1">
        <v>44273</v>
      </c>
      <c r="E84" s="2">
        <f t="shared" si="13"/>
        <v>77</v>
      </c>
      <c r="F84" s="4">
        <f t="shared" si="11"/>
        <v>0.51154993814773242</v>
      </c>
      <c r="G84" s="2">
        <f t="shared" si="14"/>
        <v>0</v>
      </c>
      <c r="I84" s="2">
        <f t="shared" si="15"/>
        <v>77</v>
      </c>
      <c r="J84" s="3" t="str">
        <f t="shared" si="16"/>
        <v>Wrong Year</v>
      </c>
      <c r="K84" s="2">
        <f t="shared" si="17"/>
        <v>38.5</v>
      </c>
      <c r="L84" s="2">
        <f t="shared" si="18"/>
        <v>144.5</v>
      </c>
      <c r="M84" s="4">
        <f t="shared" si="19"/>
        <v>16.469444444444445</v>
      </c>
      <c r="N84" s="4">
        <f t="shared" si="12"/>
        <v>255.04584472104722</v>
      </c>
      <c r="O84" s="4">
        <f t="shared" si="20"/>
        <v>0.95897106249235331</v>
      </c>
      <c r="P84" s="4">
        <f t="shared" si="21"/>
        <v>-0.25804608516126981</v>
      </c>
    </row>
    <row r="85" spans="1:16">
      <c r="A85" s="7" t="s">
        <v>87</v>
      </c>
      <c r="B85" s="1">
        <v>44274</v>
      </c>
      <c r="E85" s="2">
        <f t="shared" si="13"/>
        <v>78</v>
      </c>
      <c r="F85" s="4">
        <f t="shared" si="11"/>
        <v>0.49344337120167359</v>
      </c>
      <c r="G85" s="2">
        <f t="shared" si="14"/>
        <v>0</v>
      </c>
      <c r="I85" s="2">
        <f t="shared" si="15"/>
        <v>78</v>
      </c>
      <c r="J85" s="3" t="str">
        <f t="shared" si="16"/>
        <v>Wrong Year</v>
      </c>
      <c r="K85" s="2">
        <f t="shared" si="17"/>
        <v>39</v>
      </c>
      <c r="L85" s="2">
        <f t="shared" si="18"/>
        <v>144</v>
      </c>
      <c r="M85" s="4">
        <f t="shared" si="19"/>
        <v>16.899999999999999</v>
      </c>
      <c r="N85" s="4">
        <f t="shared" si="12"/>
        <v>253.10834917772962</v>
      </c>
      <c r="O85" s="4">
        <f t="shared" si="20"/>
        <v>0.95681358405760741</v>
      </c>
      <c r="P85" s="4">
        <f t="shared" si="21"/>
        <v>-0.29056276302329481</v>
      </c>
    </row>
    <row r="86" spans="1:16">
      <c r="A86" s="7" t="s">
        <v>88</v>
      </c>
      <c r="B86" s="1">
        <v>44275</v>
      </c>
      <c r="E86" s="2">
        <f t="shared" si="13"/>
        <v>79</v>
      </c>
      <c r="F86" s="4">
        <f t="shared" si="11"/>
        <v>0.47527798850630881</v>
      </c>
      <c r="G86" s="2">
        <f t="shared" si="14"/>
        <v>0</v>
      </c>
      <c r="I86" s="2">
        <f t="shared" si="15"/>
        <v>79</v>
      </c>
      <c r="J86" s="3" t="str">
        <f t="shared" si="16"/>
        <v>Wrong Year</v>
      </c>
      <c r="K86" s="2">
        <f t="shared" si="17"/>
        <v>39.5</v>
      </c>
      <c r="L86" s="2">
        <f t="shared" si="18"/>
        <v>143.5</v>
      </c>
      <c r="M86" s="4">
        <f t="shared" si="19"/>
        <v>17.336111111111112</v>
      </c>
      <c r="N86" s="4">
        <f t="shared" si="12"/>
        <v>251.17890974376778</v>
      </c>
      <c r="O86" s="4">
        <f t="shared" si="20"/>
        <v>0.95457318705825922</v>
      </c>
      <c r="P86" s="4">
        <f t="shared" si="21"/>
        <v>-0.32261412969233921</v>
      </c>
    </row>
    <row r="87" spans="1:16">
      <c r="A87" s="7" t="s">
        <v>89</v>
      </c>
      <c r="B87" s="1">
        <v>44276</v>
      </c>
      <c r="E87" s="2">
        <f t="shared" si="13"/>
        <v>80</v>
      </c>
      <c r="F87" s="4">
        <f t="shared" si="11"/>
        <v>0.45708847410829034</v>
      </c>
      <c r="G87" s="2">
        <f t="shared" si="14"/>
        <v>0</v>
      </c>
      <c r="I87" s="2">
        <f t="shared" si="15"/>
        <v>80</v>
      </c>
      <c r="J87" s="3" t="str">
        <f t="shared" si="16"/>
        <v>Wrong Year</v>
      </c>
      <c r="K87" s="2">
        <f t="shared" si="17"/>
        <v>40</v>
      </c>
      <c r="L87" s="2">
        <f t="shared" si="18"/>
        <v>143</v>
      </c>
      <c r="M87" s="4">
        <f t="shared" si="19"/>
        <v>17.777777777777779</v>
      </c>
      <c r="N87" s="4">
        <f t="shared" si="12"/>
        <v>249.25752081684567</v>
      </c>
      <c r="O87" s="4">
        <f t="shared" si="20"/>
        <v>0.95224788533841531</v>
      </c>
      <c r="P87" s="4">
        <f t="shared" si="21"/>
        <v>-0.35416828627749314</v>
      </c>
    </row>
    <row r="88" spans="1:16">
      <c r="A88" s="7" t="s">
        <v>90</v>
      </c>
      <c r="B88" s="1">
        <v>44277</v>
      </c>
      <c r="E88" s="2">
        <f t="shared" si="13"/>
        <v>81</v>
      </c>
      <c r="F88" s="4">
        <f t="shared" si="11"/>
        <v>0.43891019395059189</v>
      </c>
      <c r="G88" s="2">
        <f t="shared" si="14"/>
        <v>0</v>
      </c>
      <c r="I88" s="2">
        <f t="shared" si="15"/>
        <v>81</v>
      </c>
      <c r="J88" s="3" t="str">
        <f t="shared" si="16"/>
        <v>Wrong Year</v>
      </c>
      <c r="K88" s="2">
        <f t="shared" si="17"/>
        <v>40.5</v>
      </c>
      <c r="L88" s="2">
        <f t="shared" si="18"/>
        <v>142.5</v>
      </c>
      <c r="M88" s="4">
        <f t="shared" si="19"/>
        <v>18.225000000000001</v>
      </c>
      <c r="N88" s="4">
        <f t="shared" si="12"/>
        <v>247.34417677901038</v>
      </c>
      <c r="O88" s="4">
        <f t="shared" si="20"/>
        <v>0.94983567928091761</v>
      </c>
      <c r="P88" s="4">
        <f t="shared" si="21"/>
        <v>-0.38519462291595125</v>
      </c>
    </row>
    <row r="89" spans="1:16">
      <c r="A89" s="7" t="s">
        <v>91</v>
      </c>
      <c r="B89" s="1">
        <v>44278</v>
      </c>
      <c r="E89" s="2">
        <f t="shared" si="13"/>
        <v>82</v>
      </c>
      <c r="F89" s="4">
        <f t="shared" si="11"/>
        <v>0.42077901657373479</v>
      </c>
      <c r="G89" s="2">
        <f t="shared" si="14"/>
        <v>0</v>
      </c>
      <c r="I89" s="2">
        <f t="shared" si="15"/>
        <v>82</v>
      </c>
      <c r="J89" s="3" t="str">
        <f t="shared" si="16"/>
        <v>Wrong Year</v>
      </c>
      <c r="K89" s="2">
        <f t="shared" si="17"/>
        <v>41</v>
      </c>
      <c r="L89" s="2">
        <f t="shared" si="18"/>
        <v>142</v>
      </c>
      <c r="M89" s="4">
        <f t="shared" si="19"/>
        <v>18.677777777777777</v>
      </c>
      <c r="N89" s="4">
        <f t="shared" si="12"/>
        <v>245.43887199657027</v>
      </c>
      <c r="O89" s="4">
        <f t="shared" si="20"/>
        <v>0.94733455655061183</v>
      </c>
      <c r="P89" s="4">
        <f t="shared" si="21"/>
        <v>-0.41566383042340665</v>
      </c>
    </row>
    <row r="90" spans="1:16">
      <c r="A90" s="7" t="s">
        <v>92</v>
      </c>
      <c r="B90" s="1">
        <v>44279</v>
      </c>
      <c r="E90" s="2">
        <f t="shared" si="13"/>
        <v>83</v>
      </c>
      <c r="F90" s="4">
        <f t="shared" si="11"/>
        <v>0.40273112346942957</v>
      </c>
      <c r="G90" s="2">
        <f t="shared" si="14"/>
        <v>0</v>
      </c>
      <c r="I90" s="2">
        <f t="shared" si="15"/>
        <v>83</v>
      </c>
      <c r="J90" s="3" t="str">
        <f t="shared" si="16"/>
        <v>Wrong Year</v>
      </c>
      <c r="K90" s="2">
        <f t="shared" si="17"/>
        <v>41.5</v>
      </c>
      <c r="L90" s="2">
        <f t="shared" si="18"/>
        <v>141.5</v>
      </c>
      <c r="M90" s="4">
        <f t="shared" si="19"/>
        <v>19.136111111111113</v>
      </c>
      <c r="N90" s="4">
        <f t="shared" si="12"/>
        <v>243.5416008199991</v>
      </c>
      <c r="O90" s="4">
        <f t="shared" si="20"/>
        <v>0.94474249286421552</v>
      </c>
      <c r="P90" s="4">
        <f t="shared" si="21"/>
        <v>-0.44554790941583144</v>
      </c>
    </row>
    <row r="91" spans="1:16">
      <c r="A91" s="7" t="s">
        <v>93</v>
      </c>
      <c r="B91" s="1">
        <v>44280</v>
      </c>
      <c r="E91" s="2">
        <f t="shared" si="13"/>
        <v>84</v>
      </c>
      <c r="F91" s="4">
        <f t="shared" si="11"/>
        <v>0.38480281038240921</v>
      </c>
      <c r="G91" s="2">
        <f t="shared" si="14"/>
        <v>0</v>
      </c>
      <c r="I91" s="2">
        <f t="shared" si="15"/>
        <v>84</v>
      </c>
      <c r="J91" s="3" t="str">
        <f t="shared" si="16"/>
        <v>Wrong Year</v>
      </c>
      <c r="K91" s="2">
        <f t="shared" si="17"/>
        <v>42</v>
      </c>
      <c r="L91" s="2">
        <f t="shared" si="18"/>
        <v>141</v>
      </c>
      <c r="M91" s="4">
        <f t="shared" si="19"/>
        <v>19.600000000000001</v>
      </c>
      <c r="N91" s="4">
        <f t="shared" si="12"/>
        <v>241.65235758383326</v>
      </c>
      <c r="O91" s="4">
        <f t="shared" si="20"/>
        <v>0.94205745278729669</v>
      </c>
      <c r="P91" s="4">
        <f t="shared" si="21"/>
        <v>-0.4748201769757881</v>
      </c>
    </row>
    <row r="92" spans="1:16">
      <c r="A92" s="7" t="s">
        <v>94</v>
      </c>
      <c r="B92" s="1">
        <v>44281</v>
      </c>
      <c r="E92" s="2">
        <f t="shared" si="13"/>
        <v>85</v>
      </c>
      <c r="F92" s="4">
        <f t="shared" si="11"/>
        <v>0.36703028103806945</v>
      </c>
      <c r="G92" s="2">
        <f t="shared" si="14"/>
        <v>0</v>
      </c>
      <c r="I92" s="2">
        <f t="shared" si="15"/>
        <v>85</v>
      </c>
      <c r="J92" s="3" t="str">
        <f t="shared" si="16"/>
        <v>Wrong Year</v>
      </c>
      <c r="K92" s="2">
        <f t="shared" si="17"/>
        <v>42.5</v>
      </c>
      <c r="L92" s="2">
        <f t="shared" si="18"/>
        <v>140.5</v>
      </c>
      <c r="M92" s="4">
        <f t="shared" si="19"/>
        <v>20.069444444444443</v>
      </c>
      <c r="N92" s="4">
        <f t="shared" si="12"/>
        <v>239.77113660657102</v>
      </c>
      <c r="O92" s="4">
        <f t="shared" si="20"/>
        <v>0.93927739055886672</v>
      </c>
      <c r="P92" s="4">
        <f t="shared" si="21"/>
        <v>-0.50345527093817366</v>
      </c>
    </row>
    <row r="93" spans="1:16">
      <c r="A93" s="7" t="s">
        <v>95</v>
      </c>
      <c r="B93" s="1">
        <v>44282</v>
      </c>
      <c r="E93" s="2">
        <f t="shared" si="13"/>
        <v>86</v>
      </c>
      <c r="F93" s="4">
        <f t="shared" si="11"/>
        <v>0.34944943494763431</v>
      </c>
      <c r="G93" s="2">
        <f t="shared" si="14"/>
        <v>0</v>
      </c>
      <c r="I93" s="2">
        <f t="shared" si="15"/>
        <v>86</v>
      </c>
      <c r="J93" s="3" t="str">
        <f t="shared" si="16"/>
        <v>Wrong Year</v>
      </c>
      <c r="K93" s="2">
        <f t="shared" si="17"/>
        <v>43</v>
      </c>
      <c r="L93" s="2">
        <f t="shared" si="18"/>
        <v>140</v>
      </c>
      <c r="M93" s="4">
        <f t="shared" si="19"/>
        <v>20.544444444444444</v>
      </c>
      <c r="N93" s="4">
        <f t="shared" si="12"/>
        <v>237.89793219056992</v>
      </c>
      <c r="O93" s="4">
        <f t="shared" si="20"/>
        <v>0.93640025094408474</v>
      </c>
      <c r="P93" s="4">
        <f t="shared" si="21"/>
        <v>-0.53142915187233886</v>
      </c>
    </row>
    <row r="94" spans="1:16">
      <c r="A94" s="7" t="s">
        <v>96</v>
      </c>
      <c r="B94" s="1">
        <v>44283</v>
      </c>
      <c r="E94" s="2">
        <f t="shared" si="13"/>
        <v>87</v>
      </c>
      <c r="F94" s="4">
        <f t="shared" si="11"/>
        <v>0.3320956511054759</v>
      </c>
      <c r="G94" s="2">
        <f t="shared" si="14"/>
        <v>0</v>
      </c>
      <c r="I94" s="2">
        <f t="shared" si="15"/>
        <v>87</v>
      </c>
      <c r="J94" s="3" t="str">
        <f t="shared" si="16"/>
        <v>Wrong Year</v>
      </c>
      <c r="K94" s="2">
        <f t="shared" si="17"/>
        <v>43.5</v>
      </c>
      <c r="L94" s="2">
        <f t="shared" si="18"/>
        <v>139.5</v>
      </c>
      <c r="M94" s="4">
        <f t="shared" si="19"/>
        <v>21.024999999999999</v>
      </c>
      <c r="N94" s="4">
        <f t="shared" si="12"/>
        <v>236.03273862194382</v>
      </c>
      <c r="O94" s="4">
        <f t="shared" si="20"/>
        <v>0.93342397011556622</v>
      </c>
      <c r="P94" s="4">
        <f t="shared" si="21"/>
        <v>-0.55871910283905213</v>
      </c>
    </row>
    <row r="95" spans="1:16">
      <c r="A95" s="7" t="s">
        <v>97</v>
      </c>
      <c r="B95" s="1">
        <v>44284</v>
      </c>
      <c r="E95" s="2">
        <f t="shared" si="13"/>
        <v>88</v>
      </c>
      <c r="F95" s="4">
        <f t="shared" si="11"/>
        <v>0.31500356954136194</v>
      </c>
      <c r="G95" s="2">
        <f t="shared" si="14"/>
        <v>0</v>
      </c>
      <c r="I95" s="2">
        <f t="shared" si="15"/>
        <v>88</v>
      </c>
      <c r="J95" s="3" t="str">
        <f t="shared" si="16"/>
        <v>Wrong Year</v>
      </c>
      <c r="K95" s="2">
        <f t="shared" si="17"/>
        <v>44</v>
      </c>
      <c r="L95" s="2">
        <f t="shared" si="18"/>
        <v>139</v>
      </c>
      <c r="M95" s="4">
        <f t="shared" si="19"/>
        <v>21.511111111111113</v>
      </c>
      <c r="N95" s="4">
        <f t="shared" si="12"/>
        <v>234.17555017045677</v>
      </c>
      <c r="O95" s="4">
        <f t="shared" si="20"/>
        <v>0.93034647656377822</v>
      </c>
      <c r="P95" s="4">
        <f t="shared" si="21"/>
        <v>-0.58530372700219147</v>
      </c>
    </row>
    <row r="96" spans="1:16">
      <c r="A96" s="7" t="s">
        <v>98</v>
      </c>
      <c r="B96" s="1">
        <v>44285</v>
      </c>
      <c r="E96" s="2">
        <f t="shared" si="13"/>
        <v>89</v>
      </c>
      <c r="F96" s="4">
        <f t="shared" si="11"/>
        <v>0.29820687282017572</v>
      </c>
      <c r="G96" s="2">
        <f t="shared" si="14"/>
        <v>0</v>
      </c>
      <c r="I96" s="2">
        <f t="shared" si="15"/>
        <v>89</v>
      </c>
      <c r="J96" s="3" t="str">
        <f t="shared" si="16"/>
        <v>Wrong Year</v>
      </c>
      <c r="K96" s="2">
        <f t="shared" si="17"/>
        <v>44.5</v>
      </c>
      <c r="L96" s="2">
        <f t="shared" si="18"/>
        <v>138.5</v>
      </c>
      <c r="M96" s="4">
        <f t="shared" si="19"/>
        <v>22.002777777777776</v>
      </c>
      <c r="N96" s="4">
        <f t="shared" si="12"/>
        <v>232.32636108941895</v>
      </c>
      <c r="O96" s="4">
        <f t="shared" si="20"/>
        <v>0.92716569203699595</v>
      </c>
      <c r="P96" s="4">
        <f t="shared" si="21"/>
        <v>-0.61116294317604436</v>
      </c>
    </row>
    <row r="97" spans="1:16">
      <c r="A97" s="7" t="s">
        <v>99</v>
      </c>
      <c r="B97" s="1">
        <v>44286</v>
      </c>
      <c r="E97" s="2">
        <f t="shared" si="13"/>
        <v>90</v>
      </c>
      <c r="F97" s="4">
        <f t="shared" si="11"/>
        <v>0.28173806968950743</v>
      </c>
      <c r="G97" s="2">
        <f t="shared" si="14"/>
        <v>0</v>
      </c>
      <c r="I97" s="2">
        <f t="shared" si="15"/>
        <v>90</v>
      </c>
      <c r="J97" s="3" t="str">
        <f t="shared" si="16"/>
        <v>Wrong Year</v>
      </c>
      <c r="K97" s="2">
        <f t="shared" si="17"/>
        <v>45</v>
      </c>
      <c r="L97" s="2">
        <f t="shared" si="18"/>
        <v>138</v>
      </c>
      <c r="M97" s="4">
        <f t="shared" si="19"/>
        <v>22.5</v>
      </c>
      <c r="N97" s="4">
        <f t="shared" si="12"/>
        <v>230.48516561557915</v>
      </c>
      <c r="O97" s="4">
        <f t="shared" si="20"/>
        <v>0.92387953251128674</v>
      </c>
      <c r="P97" s="4">
        <f t="shared" si="21"/>
        <v>-0.6362779793901826</v>
      </c>
    </row>
    <row r="98" spans="1:16">
      <c r="A98" s="7" t="s">
        <v>100</v>
      </c>
      <c r="B98" s="1">
        <v>44287</v>
      </c>
      <c r="C98" s="2">
        <v>187</v>
      </c>
      <c r="E98" s="2">
        <f t="shared" si="13"/>
        <v>91</v>
      </c>
      <c r="F98" s="4">
        <f t="shared" si="11"/>
        <v>0.26562828315794357</v>
      </c>
      <c r="G98" s="2">
        <f t="shared" si="14"/>
        <v>49.672488950535445</v>
      </c>
      <c r="I98" s="2">
        <f t="shared" si="15"/>
        <v>91</v>
      </c>
      <c r="J98" s="3" t="str">
        <f t="shared" si="16"/>
        <v>Wrong Year</v>
      </c>
      <c r="K98" s="2">
        <f t="shared" si="17"/>
        <v>45.5</v>
      </c>
      <c r="L98" s="2">
        <f t="shared" si="18"/>
        <v>137.5</v>
      </c>
      <c r="M98" s="4">
        <f t="shared" si="19"/>
        <v>23.002777777777776</v>
      </c>
      <c r="N98" s="4">
        <f t="shared" si="12"/>
        <v>228.65195796901691</v>
      </c>
      <c r="O98" s="4">
        <f t="shared" si="20"/>
        <v>0.92048590919097795</v>
      </c>
      <c r="P98" s="4">
        <f t="shared" si="21"/>
        <v>-0.66063136455439475</v>
      </c>
    </row>
    <row r="99" spans="1:16">
      <c r="A99" s="7" t="s">
        <v>101</v>
      </c>
      <c r="B99" s="1">
        <v>44288</v>
      </c>
      <c r="E99" s="2">
        <f t="shared" si="13"/>
        <v>92</v>
      </c>
      <c r="F99" s="4">
        <f t="shared" si="11"/>
        <v>0.24990704534063857</v>
      </c>
      <c r="G99" s="2">
        <f t="shared" si="14"/>
        <v>0</v>
      </c>
      <c r="I99" s="2">
        <f t="shared" si="15"/>
        <v>92</v>
      </c>
      <c r="J99" s="3" t="str">
        <f t="shared" si="16"/>
        <v>Wrong Year</v>
      </c>
      <c r="K99" s="2">
        <f t="shared" si="17"/>
        <v>46</v>
      </c>
      <c r="L99" s="2">
        <f t="shared" si="18"/>
        <v>137</v>
      </c>
      <c r="M99" s="4">
        <f t="shared" si="19"/>
        <v>23.511111111111113</v>
      </c>
      <c r="N99" s="4">
        <f t="shared" si="12"/>
        <v>226.82673235303486</v>
      </c>
      <c r="O99" s="4">
        <f t="shared" si="20"/>
        <v>0.916982729540051</v>
      </c>
      <c r="P99" s="4">
        <f t="shared" si="21"/>
        <v>-0.68420691830670977</v>
      </c>
    </row>
    <row r="100" spans="1:16">
      <c r="A100" s="7" t="s">
        <v>102</v>
      </c>
      <c r="B100" s="1">
        <v>44289</v>
      </c>
      <c r="E100" s="2">
        <f t="shared" si="13"/>
        <v>93</v>
      </c>
      <c r="F100" s="4">
        <f t="shared" si="11"/>
        <v>0.23460210143089516</v>
      </c>
      <c r="G100" s="2">
        <f t="shared" si="14"/>
        <v>0</v>
      </c>
      <c r="I100" s="2">
        <f t="shared" si="15"/>
        <v>93</v>
      </c>
      <c r="J100" s="3" t="str">
        <f t="shared" si="16"/>
        <v>Wrong Year</v>
      </c>
      <c r="K100" s="2">
        <f t="shared" si="17"/>
        <v>46.5</v>
      </c>
      <c r="L100" s="2">
        <f t="shared" si="18"/>
        <v>136.5</v>
      </c>
      <c r="M100" s="4">
        <f t="shared" si="19"/>
        <v>24.024999999999999</v>
      </c>
      <c r="N100" s="4">
        <f t="shared" si="12"/>
        <v>225.00948295404692</v>
      </c>
      <c r="O100" s="4">
        <f t="shared" si="20"/>
        <v>0.91336789834489784</v>
      </c>
      <c r="P100" s="4">
        <f t="shared" si="21"/>
        <v>-0.70698973912786633</v>
      </c>
    </row>
    <row r="101" spans="1:16">
      <c r="A101" s="7" t="s">
        <v>103</v>
      </c>
      <c r="B101" s="1">
        <v>44290</v>
      </c>
      <c r="E101" s="2">
        <f t="shared" si="13"/>
        <v>94</v>
      </c>
      <c r="F101" s="4">
        <f t="shared" si="11"/>
        <v>0.21973922514433639</v>
      </c>
      <c r="G101" s="2">
        <f t="shared" si="14"/>
        <v>0</v>
      </c>
      <c r="I101" s="2">
        <f t="shared" si="15"/>
        <v>94</v>
      </c>
      <c r="J101" s="3" t="str">
        <f t="shared" si="16"/>
        <v>Wrong Year</v>
      </c>
      <c r="K101" s="2">
        <f t="shared" si="17"/>
        <v>47</v>
      </c>
      <c r="L101" s="2">
        <f t="shared" si="18"/>
        <v>136</v>
      </c>
      <c r="M101" s="4">
        <f t="shared" si="19"/>
        <v>24.544444444444444</v>
      </c>
      <c r="N101" s="4">
        <f t="shared" si="12"/>
        <v>223.20020394146897</v>
      </c>
      <c r="O101" s="4">
        <f t="shared" si="20"/>
        <v>0.90963931880885618</v>
      </c>
      <c r="P101" s="4">
        <f t="shared" si="21"/>
        <v>-0.72896619080551928</v>
      </c>
    </row>
    <row r="102" spans="1:16">
      <c r="A102" s="7" t="s">
        <v>104</v>
      </c>
      <c r="B102" s="1">
        <v>44291</v>
      </c>
      <c r="E102" s="2">
        <f t="shared" si="13"/>
        <v>95</v>
      </c>
      <c r="F102" s="4">
        <f t="shared" si="11"/>
        <v>0.20534204793380079</v>
      </c>
      <c r="G102" s="2">
        <f t="shared" si="14"/>
        <v>0</v>
      </c>
      <c r="I102" s="2">
        <f t="shared" si="15"/>
        <v>95</v>
      </c>
      <c r="J102" s="3" t="str">
        <f t="shared" si="16"/>
        <v>Wrong Year</v>
      </c>
      <c r="K102" s="2">
        <f t="shared" si="17"/>
        <v>47.5</v>
      </c>
      <c r="L102" s="2">
        <f t="shared" si="18"/>
        <v>135.5</v>
      </c>
      <c r="M102" s="4">
        <f t="shared" si="19"/>
        <v>25.069444444444443</v>
      </c>
      <c r="N102" s="4">
        <f t="shared" si="12"/>
        <v>221.3988894676045</v>
      </c>
      <c r="O102" s="4">
        <f t="shared" si="20"/>
        <v>0.90579489367893429</v>
      </c>
      <c r="P102" s="4">
        <f t="shared" si="21"/>
        <v>-0.75012388733157387</v>
      </c>
    </row>
    <row r="103" spans="1:16">
      <c r="A103" s="7" t="s">
        <v>105</v>
      </c>
      <c r="B103" s="1">
        <v>44292</v>
      </c>
      <c r="E103" s="2">
        <f t="shared" si="13"/>
        <v>96</v>
      </c>
      <c r="F103" s="4">
        <f t="shared" si="11"/>
        <v>0.19143190418668571</v>
      </c>
      <c r="G103" s="2">
        <f t="shared" si="14"/>
        <v>0</v>
      </c>
      <c r="I103" s="2">
        <f t="shared" si="15"/>
        <v>96</v>
      </c>
      <c r="J103" s="3" t="str">
        <f t="shared" si="16"/>
        <v>Wrong Year</v>
      </c>
      <c r="K103" s="2">
        <f t="shared" si="17"/>
        <v>48</v>
      </c>
      <c r="L103" s="2">
        <f t="shared" si="18"/>
        <v>135</v>
      </c>
      <c r="M103" s="4">
        <f t="shared" si="19"/>
        <v>25.6</v>
      </c>
      <c r="N103" s="4">
        <f t="shared" si="12"/>
        <v>219.60553366753419</v>
      </c>
      <c r="O103" s="4">
        <f t="shared" si="20"/>
        <v>0.9018325264051138</v>
      </c>
      <c r="P103" s="4">
        <f t="shared" si="21"/>
        <v>-0.77045167631555833</v>
      </c>
    </row>
    <row r="104" spans="1:16">
      <c r="A104" s="7" t="s">
        <v>106</v>
      </c>
      <c r="B104" s="1">
        <v>44293</v>
      </c>
      <c r="E104" s="2">
        <f t="shared" si="13"/>
        <v>97</v>
      </c>
      <c r="F104" s="4">
        <f t="shared" si="11"/>
        <v>0.1780276944912986</v>
      </c>
      <c r="G104" s="2">
        <f t="shared" si="14"/>
        <v>0</v>
      </c>
      <c r="I104" s="2">
        <f t="shared" si="15"/>
        <v>97</v>
      </c>
      <c r="J104" s="3" t="str">
        <f t="shared" si="16"/>
        <v>Wrong Year</v>
      </c>
      <c r="K104" s="2">
        <f t="shared" si="17"/>
        <v>48.5</v>
      </c>
      <c r="L104" s="2">
        <f t="shared" si="18"/>
        <v>134.5</v>
      </c>
      <c r="M104" s="4">
        <f t="shared" si="19"/>
        <v>26.136111111111113</v>
      </c>
      <c r="N104" s="4">
        <f t="shared" si="12"/>
        <v>217.82013065899736</v>
      </c>
      <c r="O104" s="4">
        <f t="shared" si="20"/>
        <v>0.89775012233260931</v>
      </c>
      <c r="P104" s="4">
        <f t="shared" si="21"/>
        <v>-0.78993962099674353</v>
      </c>
    </row>
    <row r="105" spans="1:16">
      <c r="A105" s="7" t="s">
        <v>107</v>
      </c>
      <c r="B105" s="1">
        <v>44294</v>
      </c>
      <c r="E105" s="2">
        <f t="shared" si="13"/>
        <v>98</v>
      </c>
      <c r="F105" s="4">
        <f t="shared" si="11"/>
        <v>0.16514576889460916</v>
      </c>
      <c r="G105" s="2">
        <f t="shared" si="14"/>
        <v>0</v>
      </c>
      <c r="I105" s="2">
        <f t="shared" si="15"/>
        <v>98</v>
      </c>
      <c r="J105" s="3" t="str">
        <f t="shared" si="16"/>
        <v>Wrong Year</v>
      </c>
      <c r="K105" s="2">
        <f t="shared" si="17"/>
        <v>49</v>
      </c>
      <c r="L105" s="2">
        <f t="shared" si="18"/>
        <v>134</v>
      </c>
      <c r="M105" s="4">
        <f t="shared" si="19"/>
        <v>26.677777777777777</v>
      </c>
      <c r="N105" s="4">
        <f t="shared" si="12"/>
        <v>216.04267454228096</v>
      </c>
      <c r="O105" s="4">
        <f t="shared" si="20"/>
        <v>0.89354558992744404</v>
      </c>
      <c r="P105" s="4">
        <f t="shared" si="21"/>
        <v>-0.80857898093683978</v>
      </c>
    </row>
    <row r="106" spans="1:16">
      <c r="A106" s="7" t="s">
        <v>108</v>
      </c>
      <c r="B106" s="1">
        <v>44295</v>
      </c>
      <c r="E106" s="2">
        <f t="shared" si="13"/>
        <v>99</v>
      </c>
      <c r="F106" s="4">
        <f t="shared" si="11"/>
        <v>0.15279983187132704</v>
      </c>
      <c r="G106" s="2">
        <f t="shared" si="14"/>
        <v>0</v>
      </c>
      <c r="I106" s="2">
        <f t="shared" si="15"/>
        <v>99</v>
      </c>
      <c r="J106" s="3" t="str">
        <f t="shared" si="16"/>
        <v>Wrong Year</v>
      </c>
      <c r="K106" s="2">
        <f t="shared" si="17"/>
        <v>49.5</v>
      </c>
      <c r="L106" s="2">
        <f t="shared" si="18"/>
        <v>133.5</v>
      </c>
      <c r="M106" s="4">
        <f t="shared" si="19"/>
        <v>27.225000000000001</v>
      </c>
      <c r="N106" s="4">
        <f t="shared" si="12"/>
        <v>214.27315940009839</v>
      </c>
      <c r="O106" s="4">
        <f t="shared" si="20"/>
        <v>0.88921684203568441</v>
      </c>
      <c r="P106" s="4">
        <f t="shared" si="21"/>
        <v>-0.82636219147471091</v>
      </c>
    </row>
    <row r="107" spans="1:16">
      <c r="A107" s="7" t="s">
        <v>109</v>
      </c>
      <c r="B107" s="1">
        <v>44296</v>
      </c>
      <c r="E107" s="2">
        <f t="shared" si="13"/>
        <v>100</v>
      </c>
      <c r="F107" s="4">
        <f t="shared" si="11"/>
        <v>0.14100087048490137</v>
      </c>
      <c r="G107" s="2">
        <f t="shared" si="14"/>
        <v>0</v>
      </c>
      <c r="I107" s="2">
        <f t="shared" si="15"/>
        <v>100</v>
      </c>
      <c r="J107" s="3" t="str">
        <f t="shared" si="16"/>
        <v>Wrong Year</v>
      </c>
      <c r="K107" s="2">
        <f t="shared" si="17"/>
        <v>50</v>
      </c>
      <c r="L107" s="2">
        <f t="shared" si="18"/>
        <v>133</v>
      </c>
      <c r="M107" s="4">
        <f t="shared" si="19"/>
        <v>27.777777777777779</v>
      </c>
      <c r="N107" s="4">
        <f t="shared" si="12"/>
        <v>212.51157929747305</v>
      </c>
      <c r="O107" s="4">
        <f t="shared" si="20"/>
        <v>0.88476179717665782</v>
      </c>
      <c r="P107" s="4">
        <f t="shared" si="21"/>
        <v>-0.84328284202331094</v>
      </c>
    </row>
    <row r="108" spans="1:16">
      <c r="A108" s="7" t="s">
        <v>110</v>
      </c>
      <c r="B108" s="1">
        <v>44297</v>
      </c>
      <c r="E108" s="2">
        <f t="shared" si="13"/>
        <v>101</v>
      </c>
      <c r="F108" s="4">
        <f t="shared" si="11"/>
        <v>0.12975710694725245</v>
      </c>
      <c r="G108" s="2">
        <f t="shared" si="14"/>
        <v>0</v>
      </c>
      <c r="I108" s="2">
        <f t="shared" si="15"/>
        <v>101</v>
      </c>
      <c r="J108" s="3" t="str">
        <f t="shared" si="16"/>
        <v>Wrong Year</v>
      </c>
      <c r="K108" s="2">
        <f t="shared" si="17"/>
        <v>50.5</v>
      </c>
      <c r="L108" s="2">
        <f t="shared" si="18"/>
        <v>132.5</v>
      </c>
      <c r="M108" s="4">
        <f t="shared" si="19"/>
        <v>28.336111111111112</v>
      </c>
      <c r="N108" s="4">
        <f t="shared" si="12"/>
        <v>210.7579282816196</v>
      </c>
      <c r="O108" s="4">
        <f t="shared" si="20"/>
        <v>0.88017838087045719</v>
      </c>
      <c r="P108" s="4">
        <f t="shared" si="21"/>
        <v>-0.85933565328830241</v>
      </c>
    </row>
    <row r="109" spans="1:16">
      <c r="A109" s="7" t="s">
        <v>111</v>
      </c>
      <c r="B109" s="1">
        <v>44298</v>
      </c>
      <c r="E109" s="2">
        <f t="shared" si="13"/>
        <v>102</v>
      </c>
      <c r="F109" s="4">
        <f t="shared" si="11"/>
        <v>0.11907397647908032</v>
      </c>
      <c r="G109" s="2">
        <f t="shared" si="14"/>
        <v>0</v>
      </c>
      <c r="I109" s="2">
        <f t="shared" si="15"/>
        <v>102</v>
      </c>
      <c r="J109" s="3" t="str">
        <f t="shared" si="16"/>
        <v>Wrong Year</v>
      </c>
      <c r="K109" s="2">
        <f t="shared" si="17"/>
        <v>51</v>
      </c>
      <c r="L109" s="2">
        <f t="shared" si="18"/>
        <v>132</v>
      </c>
      <c r="M109" s="4">
        <f t="shared" si="19"/>
        <v>28.9</v>
      </c>
      <c r="N109" s="4">
        <f t="shared" si="12"/>
        <v>209.012200381822</v>
      </c>
      <c r="O109" s="4">
        <f t="shared" si="20"/>
        <v>0.87546452700001787</v>
      </c>
      <c r="P109" s="4">
        <f t="shared" si="21"/>
        <v>-0.8745164534865878</v>
      </c>
    </row>
    <row r="110" spans="1:16">
      <c r="A110" s="7" t="s">
        <v>112</v>
      </c>
      <c r="B110" s="1">
        <v>44299</v>
      </c>
      <c r="E110" s="2">
        <f t="shared" si="13"/>
        <v>103</v>
      </c>
      <c r="F110" s="4">
        <f t="shared" si="11"/>
        <v>0.10895413104059058</v>
      </c>
      <c r="G110" s="2">
        <f t="shared" si="14"/>
        <v>0</v>
      </c>
      <c r="I110" s="2">
        <f t="shared" si="15"/>
        <v>103</v>
      </c>
      <c r="J110" s="3" t="str">
        <f t="shared" si="16"/>
        <v>Wrong Year</v>
      </c>
      <c r="K110" s="2">
        <f t="shared" si="17"/>
        <v>51.5</v>
      </c>
      <c r="L110" s="2">
        <f t="shared" si="18"/>
        <v>131.5</v>
      </c>
      <c r="M110" s="4">
        <f t="shared" si="19"/>
        <v>29.469444444444445</v>
      </c>
      <c r="N110" s="4">
        <f t="shared" si="12"/>
        <v>207.27438960931244</v>
      </c>
      <c r="O110" s="4">
        <f t="shared" si="20"/>
        <v>0.87061817920802687</v>
      </c>
      <c r="P110" s="4">
        <f t="shared" si="21"/>
        <v>-0.8888221536417148</v>
      </c>
    </row>
    <row r="111" spans="1:16">
      <c r="A111" s="7" t="s">
        <v>113</v>
      </c>
      <c r="B111" s="1">
        <v>44300</v>
      </c>
      <c r="E111" s="2">
        <f t="shared" si="13"/>
        <v>104</v>
      </c>
      <c r="F111" s="4">
        <f t="shared" si="11"/>
        <v>9.9397469148516049E-2</v>
      </c>
      <c r="G111" s="2">
        <f t="shared" si="14"/>
        <v>0</v>
      </c>
      <c r="I111" s="2">
        <f t="shared" si="15"/>
        <v>104</v>
      </c>
      <c r="J111" s="3" t="str">
        <f t="shared" si="16"/>
        <v>Wrong Year</v>
      </c>
      <c r="K111" s="2">
        <f t="shared" si="17"/>
        <v>52</v>
      </c>
      <c r="L111" s="2">
        <f t="shared" si="18"/>
        <v>131</v>
      </c>
      <c r="M111" s="4">
        <f t="shared" si="19"/>
        <v>30.044444444444444</v>
      </c>
      <c r="N111" s="4">
        <f t="shared" si="12"/>
        <v>205.54448995714662</v>
      </c>
      <c r="O111" s="4">
        <f t="shared" si="20"/>
        <v>0.86563729232890541</v>
      </c>
      <c r="P111" s="4">
        <f t="shared" si="21"/>
        <v>-0.90225072203184287</v>
      </c>
    </row>
    <row r="112" spans="1:16">
      <c r="A112" s="7" t="s">
        <v>114</v>
      </c>
      <c r="B112" s="1">
        <v>44301</v>
      </c>
      <c r="E112" s="2">
        <f t="shared" si="13"/>
        <v>105</v>
      </c>
      <c r="F112" s="4">
        <f t="shared" si="11"/>
        <v>9.0401191625166438E-2</v>
      </c>
      <c r="G112" s="2">
        <f t="shared" si="14"/>
        <v>0</v>
      </c>
      <c r="I112" s="2">
        <f t="shared" si="15"/>
        <v>105</v>
      </c>
      <c r="J112" s="3" t="str">
        <f t="shared" si="16"/>
        <v>Wrong Year</v>
      </c>
      <c r="K112" s="2">
        <f t="shared" si="17"/>
        <v>52.5</v>
      </c>
      <c r="L112" s="2">
        <f t="shared" si="18"/>
        <v>130.5</v>
      </c>
      <c r="M112" s="4">
        <f t="shared" si="19"/>
        <v>30.625</v>
      </c>
      <c r="N112" s="4">
        <f t="shared" si="12"/>
        <v>203.82249540008203</v>
      </c>
      <c r="O112" s="4">
        <f t="shared" si="20"/>
        <v>0.860519833856079</v>
      </c>
      <c r="P112" s="4">
        <f t="shared" si="21"/>
        <v>-0.91480115786441285</v>
      </c>
    </row>
    <row r="113" spans="1:16">
      <c r="A113" s="7" t="s">
        <v>115</v>
      </c>
      <c r="B113" s="1">
        <v>44302</v>
      </c>
      <c r="E113" s="2">
        <f t="shared" si="13"/>
        <v>106</v>
      </c>
      <c r="F113" s="4">
        <f t="shared" si="11"/>
        <v>8.195988274549465E-2</v>
      </c>
      <c r="G113" s="2">
        <f t="shared" si="14"/>
        <v>0</v>
      </c>
      <c r="I113" s="2">
        <f t="shared" si="15"/>
        <v>106</v>
      </c>
      <c r="J113" s="3" t="str">
        <f t="shared" si="16"/>
        <v>Wrong Year</v>
      </c>
      <c r="K113" s="2">
        <f t="shared" si="17"/>
        <v>53</v>
      </c>
      <c r="L113" s="2">
        <f t="shared" si="18"/>
        <v>130</v>
      </c>
      <c r="M113" s="4">
        <f t="shared" si="19"/>
        <v>31.211111111111112</v>
      </c>
      <c r="N113" s="4">
        <f t="shared" si="12"/>
        <v>202.10839989444776</v>
      </c>
      <c r="O113" s="4">
        <f t="shared" si="20"/>
        <v>0.85526378544472514</v>
      </c>
      <c r="P113" s="4">
        <f t="shared" si="21"/>
        <v>-0.9264734642502771</v>
      </c>
    </row>
    <row r="114" spans="1:16">
      <c r="A114" s="7" t="s">
        <v>116</v>
      </c>
      <c r="B114" s="1">
        <v>44303</v>
      </c>
      <c r="E114" s="2">
        <f t="shared" si="13"/>
        <v>107</v>
      </c>
      <c r="F114" s="4">
        <f t="shared" si="11"/>
        <v>7.4065615865947079E-2</v>
      </c>
      <c r="G114" s="2">
        <f t="shared" si="14"/>
        <v>0</v>
      </c>
      <c r="I114" s="2">
        <f t="shared" si="15"/>
        <v>107</v>
      </c>
      <c r="J114" s="3" t="str">
        <f t="shared" si="16"/>
        <v>Wrong Year</v>
      </c>
      <c r="K114" s="2">
        <f t="shared" si="17"/>
        <v>53.5</v>
      </c>
      <c r="L114" s="2">
        <f t="shared" si="18"/>
        <v>129.5</v>
      </c>
      <c r="M114" s="4">
        <f t="shared" si="19"/>
        <v>31.802777777777777</v>
      </c>
      <c r="N114" s="4">
        <f t="shared" si="12"/>
        <v>200.40219737802215</v>
      </c>
      <c r="O114" s="4">
        <f t="shared" si="20"/>
        <v>0.84986714445016209</v>
      </c>
      <c r="P114" s="4">
        <f t="shared" si="21"/>
        <v>-0.93726862054821225</v>
      </c>
    </row>
    <row r="115" spans="1:16">
      <c r="A115" s="7" t="s">
        <v>117</v>
      </c>
      <c r="B115" s="1">
        <v>44304</v>
      </c>
      <c r="E115" s="2">
        <f t="shared" si="13"/>
        <v>108</v>
      </c>
      <c r="F115" s="4">
        <f t="shared" si="11"/>
        <v>6.6708082241758004E-2</v>
      </c>
      <c r="G115" s="2">
        <f t="shared" si="14"/>
        <v>0</v>
      </c>
      <c r="I115" s="2">
        <f t="shared" si="15"/>
        <v>108</v>
      </c>
      <c r="J115" s="3" t="str">
        <f t="shared" si="16"/>
        <v>Wrong Year</v>
      </c>
      <c r="K115" s="2">
        <f t="shared" si="17"/>
        <v>54</v>
      </c>
      <c r="L115" s="2">
        <f t="shared" si="18"/>
        <v>129</v>
      </c>
      <c r="M115" s="4">
        <f t="shared" si="19"/>
        <v>32.4</v>
      </c>
      <c r="N115" s="4">
        <f t="shared" si="12"/>
        <v>198.70388176990005</v>
      </c>
      <c r="O115" s="4">
        <f t="shared" si="20"/>
        <v>0.84432792550201519</v>
      </c>
      <c r="P115" s="4">
        <f t="shared" si="21"/>
        <v>-0.94718855414930325</v>
      </c>
    </row>
    <row r="116" spans="1:16">
      <c r="A116" s="7" t="s">
        <v>118</v>
      </c>
      <c r="B116" s="1">
        <v>44305</v>
      </c>
      <c r="E116" s="2">
        <f t="shared" si="13"/>
        <v>109</v>
      </c>
      <c r="F116" s="4">
        <f t="shared" si="11"/>
        <v>5.9874741375254836E-2</v>
      </c>
      <c r="G116" s="2">
        <f t="shared" si="14"/>
        <v>0</v>
      </c>
      <c r="I116" s="2">
        <f t="shared" si="15"/>
        <v>109</v>
      </c>
      <c r="J116" s="3" t="str">
        <f t="shared" si="16"/>
        <v>Wrong Year</v>
      </c>
      <c r="K116" s="2">
        <f t="shared" si="17"/>
        <v>54.5</v>
      </c>
      <c r="L116" s="2">
        <f t="shared" si="18"/>
        <v>128.5</v>
      </c>
      <c r="M116" s="4">
        <f t="shared" si="19"/>
        <v>33.00277777777778</v>
      </c>
      <c r="N116" s="4">
        <f t="shared" si="12"/>
        <v>197.01344697036544</v>
      </c>
      <c r="O116" s="4">
        <f t="shared" si="20"/>
        <v>0.83864416211426651</v>
      </c>
      <c r="P116" s="4">
        <f t="shared" si="21"/>
        <v>-0.95623611176868051</v>
      </c>
    </row>
    <row r="117" spans="1:16">
      <c r="A117" s="7" t="s">
        <v>119</v>
      </c>
      <c r="B117" s="1">
        <v>44306</v>
      </c>
      <c r="E117" s="2">
        <f t="shared" si="13"/>
        <v>110</v>
      </c>
      <c r="F117" s="4">
        <f t="shared" si="11"/>
        <v>5.3550990894641076E-2</v>
      </c>
      <c r="G117" s="2">
        <f t="shared" si="14"/>
        <v>0</v>
      </c>
      <c r="I117" s="2">
        <f t="shared" si="15"/>
        <v>110</v>
      </c>
      <c r="J117" s="3" t="str">
        <f t="shared" si="16"/>
        <v>Wrong Year</v>
      </c>
      <c r="K117" s="2">
        <f t="shared" si="17"/>
        <v>55</v>
      </c>
      <c r="L117" s="2">
        <f t="shared" si="18"/>
        <v>128</v>
      </c>
      <c r="M117" s="4">
        <f t="shared" si="19"/>
        <v>33.611111111111114</v>
      </c>
      <c r="N117" s="4">
        <f t="shared" si="12"/>
        <v>195.33088686075737</v>
      </c>
      <c r="O117" s="4">
        <f t="shared" si="20"/>
        <v>0.83281390833126723</v>
      </c>
      <c r="P117" s="4">
        <f t="shared" si="21"/>
        <v>-0.96441503031046694</v>
      </c>
    </row>
    <row r="118" spans="1:16">
      <c r="A118" s="7" t="s">
        <v>120</v>
      </c>
      <c r="B118" s="1">
        <v>44307</v>
      </c>
      <c r="E118" s="2">
        <f t="shared" si="13"/>
        <v>111</v>
      </c>
      <c r="F118" s="4">
        <f t="shared" si="11"/>
        <v>4.7720353648496569E-2</v>
      </c>
      <c r="G118" s="2">
        <f t="shared" si="14"/>
        <v>0</v>
      </c>
      <c r="I118" s="2">
        <f t="shared" si="15"/>
        <v>111</v>
      </c>
      <c r="J118" s="3" t="str">
        <f t="shared" si="16"/>
        <v>Wrong Year</v>
      </c>
      <c r="K118" s="2">
        <f t="shared" si="17"/>
        <v>55.5</v>
      </c>
      <c r="L118" s="2">
        <f t="shared" si="18"/>
        <v>127.5</v>
      </c>
      <c r="M118" s="4">
        <f t="shared" si="19"/>
        <v>34.225000000000001</v>
      </c>
      <c r="N118" s="4">
        <f t="shared" si="12"/>
        <v>193.65619530334152</v>
      </c>
      <c r="O118" s="4">
        <f t="shared" si="20"/>
        <v>0.82683524040975442</v>
      </c>
      <c r="P118" s="4">
        <f t="shared" si="21"/>
        <v>-0.97172990736976639</v>
      </c>
    </row>
    <row r="119" spans="1:16">
      <c r="A119" s="7" t="s">
        <v>121</v>
      </c>
      <c r="B119" s="1">
        <v>44308</v>
      </c>
      <c r="E119" s="2">
        <f t="shared" si="13"/>
        <v>112</v>
      </c>
      <c r="F119" s="4">
        <f t="shared" si="11"/>
        <v>4.236467942347593E-2</v>
      </c>
      <c r="G119" s="2">
        <f t="shared" si="14"/>
        <v>0</v>
      </c>
      <c r="I119" s="2">
        <f t="shared" si="15"/>
        <v>112</v>
      </c>
      <c r="J119" s="3" t="str">
        <f t="shared" si="16"/>
        <v>Wrong Year</v>
      </c>
      <c r="K119" s="2">
        <f t="shared" si="17"/>
        <v>56</v>
      </c>
      <c r="L119" s="2">
        <f t="shared" si="18"/>
        <v>127</v>
      </c>
      <c r="M119" s="4">
        <f t="shared" si="19"/>
        <v>34.844444444444441</v>
      </c>
      <c r="N119" s="4">
        <f t="shared" si="12"/>
        <v>191.98936614116892</v>
      </c>
      <c r="O119" s="4">
        <f t="shared" si="20"/>
        <v>0.82070625853688983</v>
      </c>
      <c r="P119" s="4">
        <f t="shared" si="21"/>
        <v>-0.97818617143376818</v>
      </c>
    </row>
    <row r="120" spans="1:16">
      <c r="A120" s="7" t="s">
        <v>122</v>
      </c>
      <c r="B120" s="1">
        <v>44309</v>
      </c>
      <c r="E120" s="2">
        <f t="shared" si="13"/>
        <v>113</v>
      </c>
      <c r="F120" s="4">
        <f t="shared" si="11"/>
        <v>3.7464358458383237E-2</v>
      </c>
      <c r="G120" s="2">
        <f t="shared" si="14"/>
        <v>0</v>
      </c>
      <c r="I120" s="2">
        <f t="shared" si="15"/>
        <v>113</v>
      </c>
      <c r="J120" s="3" t="str">
        <f t="shared" si="16"/>
        <v>Wrong Year</v>
      </c>
      <c r="K120" s="2">
        <f t="shared" si="17"/>
        <v>56.5</v>
      </c>
      <c r="L120" s="2">
        <f t="shared" si="18"/>
        <v>126.5</v>
      </c>
      <c r="M120" s="4">
        <f t="shared" si="19"/>
        <v>35.469444444444441</v>
      </c>
      <c r="N120" s="4">
        <f t="shared" si="12"/>
        <v>190.33039319794821</v>
      </c>
      <c r="O120" s="4">
        <f t="shared" si="20"/>
        <v>0.81442508858429508</v>
      </c>
      <c r="P120" s="4">
        <f t="shared" si="21"/>
        <v>-0.9837900518418693</v>
      </c>
    </row>
    <row r="121" spans="1:16">
      <c r="A121" s="7" t="s">
        <v>123</v>
      </c>
      <c r="B121" s="1">
        <v>44310</v>
      </c>
      <c r="E121" s="2">
        <f t="shared" si="13"/>
        <v>114</v>
      </c>
      <c r="F121" s="4">
        <f t="shared" si="11"/>
        <v>3.2998543743258155E-2</v>
      </c>
      <c r="G121" s="2">
        <f t="shared" si="14"/>
        <v>0</v>
      </c>
      <c r="I121" s="2">
        <f t="shared" si="15"/>
        <v>114</v>
      </c>
      <c r="J121" s="3" t="str">
        <f t="shared" si="16"/>
        <v>Wrong Year</v>
      </c>
      <c r="K121" s="2">
        <f t="shared" si="17"/>
        <v>57</v>
      </c>
      <c r="L121" s="2">
        <f t="shared" si="18"/>
        <v>126</v>
      </c>
      <c r="M121" s="4">
        <f t="shared" si="19"/>
        <v>36.1</v>
      </c>
      <c r="N121" s="4">
        <f t="shared" si="12"/>
        <v>188.67927027790205</v>
      </c>
      <c r="O121" s="4">
        <f t="shared" si="20"/>
        <v>0.8079898838980305</v>
      </c>
      <c r="P121" s="4">
        <f t="shared" si="21"/>
        <v>-0.9885485485629707</v>
      </c>
    </row>
    <row r="122" spans="1:16">
      <c r="A122" s="7" t="s">
        <v>124</v>
      </c>
      <c r="B122" s="1">
        <v>44311</v>
      </c>
      <c r="E122" s="2">
        <f t="shared" si="13"/>
        <v>115</v>
      </c>
      <c r="F122" s="4">
        <f t="shared" si="11"/>
        <v>2.8945378962575666E-2</v>
      </c>
      <c r="G122" s="2">
        <f t="shared" si="14"/>
        <v>0</v>
      </c>
      <c r="I122" s="2">
        <f t="shared" si="15"/>
        <v>115</v>
      </c>
      <c r="J122" s="3" t="str">
        <f t="shared" si="16"/>
        <v>Wrong Year</v>
      </c>
      <c r="K122" s="2">
        <f t="shared" si="17"/>
        <v>57.5</v>
      </c>
      <c r="L122" s="2">
        <f t="shared" si="18"/>
        <v>125.5</v>
      </c>
      <c r="M122" s="4">
        <f t="shared" si="19"/>
        <v>36.736111111111114</v>
      </c>
      <c r="N122" s="4">
        <f t="shared" si="12"/>
        <v>187.035991165631</v>
      </c>
      <c r="O122" s="4">
        <f t="shared" si="20"/>
        <v>0.80139882712442256</v>
      </c>
      <c r="P122" s="4">
        <f t="shared" si="21"/>
        <v>-0.99246940184585464</v>
      </c>
    </row>
    <row r="123" spans="1:16">
      <c r="A123" s="7" t="s">
        <v>125</v>
      </c>
      <c r="B123" s="1">
        <v>44312</v>
      </c>
      <c r="E123" s="2">
        <f t="shared" si="13"/>
        <v>116</v>
      </c>
      <c r="F123" s="4">
        <f t="shared" si="11"/>
        <v>2.5282228871278511E-2</v>
      </c>
      <c r="G123" s="2">
        <f t="shared" si="14"/>
        <v>0</v>
      </c>
      <c r="I123" s="2">
        <f t="shared" si="15"/>
        <v>116</v>
      </c>
      <c r="J123" s="3" t="str">
        <f t="shared" si="16"/>
        <v>Wrong Year</v>
      </c>
      <c r="K123" s="2">
        <f t="shared" si="17"/>
        <v>58</v>
      </c>
      <c r="L123" s="2">
        <f t="shared" si="18"/>
        <v>125</v>
      </c>
      <c r="M123" s="4">
        <f t="shared" si="19"/>
        <v>37.37777777777778</v>
      </c>
      <c r="N123" s="4">
        <f t="shared" si="12"/>
        <v>185.40054962597276</v>
      </c>
      <c r="O123" s="4">
        <f t="shared" si="20"/>
        <v>0.79465013207160895</v>
      </c>
      <c r="P123" s="4">
        <f t="shared" si="21"/>
        <v>-0.99556106179665671</v>
      </c>
    </row>
    <row r="124" spans="1:16">
      <c r="A124" s="7" t="s">
        <v>126</v>
      </c>
      <c r="B124" s="1">
        <v>44313</v>
      </c>
      <c r="E124" s="2">
        <f t="shared" si="13"/>
        <v>117</v>
      </c>
      <c r="F124" s="4">
        <f t="shared" si="11"/>
        <v>2.198590888386287E-2</v>
      </c>
      <c r="G124" s="2">
        <f t="shared" si="14"/>
        <v>0</v>
      </c>
      <c r="I124" s="2">
        <f t="shared" si="15"/>
        <v>117</v>
      </c>
      <c r="J124" s="3" t="str">
        <f t="shared" si="16"/>
        <v>Wrong Year</v>
      </c>
      <c r="K124" s="2">
        <f t="shared" si="17"/>
        <v>58.5</v>
      </c>
      <c r="L124" s="2">
        <f t="shared" si="18"/>
        <v>124.5</v>
      </c>
      <c r="M124" s="4">
        <f t="shared" si="19"/>
        <v>38.024999999999999</v>
      </c>
      <c r="N124" s="4">
        <f t="shared" si="12"/>
        <v>183.77293940385937</v>
      </c>
      <c r="O124" s="4">
        <f t="shared" si="20"/>
        <v>0.78774204560663097</v>
      </c>
      <c r="P124" s="4">
        <f t="shared" si="21"/>
        <v>-0.99783265793531684</v>
      </c>
    </row>
    <row r="125" spans="1:16">
      <c r="A125" s="7" t="s">
        <v>127</v>
      </c>
      <c r="B125" s="1">
        <v>44314</v>
      </c>
      <c r="E125" s="2">
        <f t="shared" si="13"/>
        <v>118</v>
      </c>
      <c r="F125" s="4">
        <f t="shared" si="11"/>
        <v>1.9032910711413355E-2</v>
      </c>
      <c r="G125" s="2">
        <f t="shared" si="14"/>
        <v>0</v>
      </c>
      <c r="I125" s="2">
        <f t="shared" si="15"/>
        <v>118</v>
      </c>
      <c r="J125" s="3" t="str">
        <f t="shared" si="16"/>
        <v>Wrong Year</v>
      </c>
      <c r="K125" s="2">
        <f t="shared" si="17"/>
        <v>59</v>
      </c>
      <c r="L125" s="2">
        <f t="shared" si="18"/>
        <v>124</v>
      </c>
      <c r="M125" s="4">
        <f t="shared" si="19"/>
        <v>38.677777777777777</v>
      </c>
      <c r="N125" s="4">
        <f t="shared" si="12"/>
        <v>182.15315422417655</v>
      </c>
      <c r="O125" s="4">
        <f t="shared" si="20"/>
        <v>0.78067284958786309</v>
      </c>
      <c r="P125" s="4">
        <f t="shared" si="21"/>
        <v>-0.99929396878083332</v>
      </c>
    </row>
    <row r="126" spans="1:16">
      <c r="A126" s="7" t="s">
        <v>128</v>
      </c>
      <c r="B126" s="1">
        <v>44315</v>
      </c>
      <c r="E126" s="2">
        <f t="shared" si="13"/>
        <v>119</v>
      </c>
      <c r="F126" s="4">
        <f t="shared" si="11"/>
        <v>1.6399620998988295E-2</v>
      </c>
      <c r="G126" s="2">
        <f t="shared" si="14"/>
        <v>0</v>
      </c>
      <c r="I126" s="2">
        <f t="shared" si="15"/>
        <v>119</v>
      </c>
      <c r="J126" s="3" t="str">
        <f t="shared" si="16"/>
        <v>Wrong Year</v>
      </c>
      <c r="K126" s="2">
        <f t="shared" si="17"/>
        <v>59.5</v>
      </c>
      <c r="L126" s="2">
        <f t="shared" si="18"/>
        <v>123.5</v>
      </c>
      <c r="M126" s="4">
        <f t="shared" si="19"/>
        <v>39.336111111111109</v>
      </c>
      <c r="N126" s="4">
        <f t="shared" si="12"/>
        <v>180.54118779161399</v>
      </c>
      <c r="O126" s="4">
        <f t="shared" si="20"/>
        <v>0.77344086283252511</v>
      </c>
      <c r="P126" s="4">
        <f t="shared" si="21"/>
        <v>-0.99995539151307833</v>
      </c>
    </row>
    <row r="127" spans="1:16">
      <c r="A127" s="7" t="s">
        <v>129</v>
      </c>
      <c r="B127" s="1">
        <v>44316</v>
      </c>
      <c r="E127" s="2">
        <f t="shared" si="13"/>
        <v>120</v>
      </c>
      <c r="F127" s="4">
        <f t="shared" si="11"/>
        <v>1.4062530094128075E-2</v>
      </c>
      <c r="G127" s="2">
        <f t="shared" si="14"/>
        <v>0</v>
      </c>
      <c r="I127" s="2">
        <f t="shared" si="15"/>
        <v>120</v>
      </c>
      <c r="J127" s="3" t="str">
        <f t="shared" si="16"/>
        <v>Wrong Year</v>
      </c>
      <c r="K127" s="2">
        <f t="shared" si="17"/>
        <v>60</v>
      </c>
      <c r="L127" s="2">
        <f t="shared" si="18"/>
        <v>123</v>
      </c>
      <c r="M127" s="4">
        <f t="shared" si="19"/>
        <v>40</v>
      </c>
      <c r="N127" s="4">
        <f t="shared" si="12"/>
        <v>178.93703379052212</v>
      </c>
      <c r="O127" s="4">
        <f t="shared" si="20"/>
        <v>0.76604444311897801</v>
      </c>
      <c r="P127" s="4">
        <f t="shared" si="21"/>
        <v>-0.99982791175682251</v>
      </c>
    </row>
    <row r="128" spans="1:16">
      <c r="A128" s="7" t="s">
        <v>130</v>
      </c>
      <c r="B128" s="1">
        <v>44317</v>
      </c>
      <c r="E128" s="2">
        <f t="shared" si="13"/>
        <v>121</v>
      </c>
      <c r="F128" s="4">
        <f t="shared" si="11"/>
        <v>1.199842831285705E-2</v>
      </c>
      <c r="G128" s="2">
        <f t="shared" si="14"/>
        <v>0</v>
      </c>
      <c r="I128" s="2">
        <f t="shared" si="15"/>
        <v>121</v>
      </c>
      <c r="J128" s="3" t="str">
        <f t="shared" si="16"/>
        <v>Wrong Year</v>
      </c>
      <c r="K128" s="2">
        <f t="shared" si="17"/>
        <v>60.5</v>
      </c>
      <c r="L128" s="2">
        <f t="shared" si="18"/>
        <v>122.5</v>
      </c>
      <c r="M128" s="4">
        <f t="shared" si="19"/>
        <v>40.669444444444444</v>
      </c>
      <c r="N128" s="4">
        <f t="shared" si="12"/>
        <v>177.34068588476288</v>
      </c>
      <c r="O128" s="4">
        <f t="shared" si="20"/>
        <v>0.75848198922346721</v>
      </c>
      <c r="P128" s="4">
        <f t="shared" si="21"/>
        <v>-0.99892307353156795</v>
      </c>
    </row>
    <row r="129" spans="1:16">
      <c r="A129" s="7" t="s">
        <v>131</v>
      </c>
      <c r="B129" s="1">
        <v>44318</v>
      </c>
      <c r="E129" s="2">
        <f t="shared" si="13"/>
        <v>122</v>
      </c>
      <c r="F129" s="4">
        <f t="shared" si="11"/>
        <v>1.0184587357120484E-2</v>
      </c>
      <c r="G129" s="2">
        <f t="shared" si="14"/>
        <v>0</v>
      </c>
      <c r="I129" s="2">
        <f t="shared" si="15"/>
        <v>122</v>
      </c>
      <c r="J129" s="3" t="str">
        <f t="shared" si="16"/>
        <v>Wrong Year</v>
      </c>
      <c r="K129" s="2">
        <f t="shared" si="17"/>
        <v>61</v>
      </c>
      <c r="L129" s="2">
        <f t="shared" si="18"/>
        <v>122</v>
      </c>
      <c r="M129" s="4">
        <f t="shared" si="19"/>
        <v>41.344444444444441</v>
      </c>
      <c r="N129" s="4">
        <f t="shared" si="12"/>
        <v>175.75213771755796</v>
      </c>
      <c r="O129" s="4">
        <f t="shared" si="20"/>
        <v>0.75075194299091674</v>
      </c>
      <c r="P129" s="4">
        <f t="shared" si="21"/>
        <v>-0.99725294940869502</v>
      </c>
    </row>
    <row r="130" spans="1:16">
      <c r="A130" s="7" t="s">
        <v>132</v>
      </c>
      <c r="B130" s="1">
        <v>44319</v>
      </c>
      <c r="E130" s="2">
        <f t="shared" si="13"/>
        <v>123</v>
      </c>
      <c r="F130" s="4">
        <f t="shared" si="11"/>
        <v>8.5989248704103488E-3</v>
      </c>
      <c r="G130" s="2">
        <f t="shared" si="14"/>
        <v>0</v>
      </c>
      <c r="I130" s="2">
        <f t="shared" si="15"/>
        <v>123</v>
      </c>
      <c r="J130" s="3" t="str">
        <f t="shared" si="16"/>
        <v>Wrong Year</v>
      </c>
      <c r="K130" s="2">
        <f t="shared" si="17"/>
        <v>61.5</v>
      </c>
      <c r="L130" s="2">
        <f t="shared" si="18"/>
        <v>121.5</v>
      </c>
      <c r="M130" s="4">
        <f t="shared" si="19"/>
        <v>42.024999999999999</v>
      </c>
      <c r="N130" s="4">
        <f t="shared" si="12"/>
        <v>174.17138291133907</v>
      </c>
      <c r="O130" s="4">
        <f t="shared" si="20"/>
        <v>0.74285279143934546</v>
      </c>
      <c r="P130" s="4">
        <f t="shared" si="21"/>
        <v>-0.99483011091537765</v>
      </c>
    </row>
    <row r="131" spans="1:16">
      <c r="A131" s="7" t="s">
        <v>133</v>
      </c>
      <c r="B131" s="1">
        <v>44320</v>
      </c>
      <c r="E131" s="2">
        <f t="shared" si="13"/>
        <v>124</v>
      </c>
      <c r="F131" s="4">
        <f t="shared" si="11"/>
        <v>7.2201504882719427E-3</v>
      </c>
      <c r="G131" s="2">
        <f t="shared" si="14"/>
        <v>0</v>
      </c>
      <c r="I131" s="2">
        <f t="shared" si="15"/>
        <v>124</v>
      </c>
      <c r="J131" s="3" t="str">
        <f t="shared" si="16"/>
        <v>Wrong Year</v>
      </c>
      <c r="K131" s="2">
        <f t="shared" si="17"/>
        <v>62</v>
      </c>
      <c r="L131" s="2">
        <f t="shared" si="18"/>
        <v>121</v>
      </c>
      <c r="M131" s="4">
        <f t="shared" si="19"/>
        <v>42.711111111111109</v>
      </c>
      <c r="N131" s="4">
        <f t="shared" si="12"/>
        <v>172.59841506759309</v>
      </c>
      <c r="O131" s="4">
        <f t="shared" si="20"/>
        <v>0.73478306889741352</v>
      </c>
      <c r="P131" s="4">
        <f t="shared" si="21"/>
        <v>-0.991667599222672</v>
      </c>
    </row>
    <row r="132" spans="1:16">
      <c r="A132" s="7" t="s">
        <v>134</v>
      </c>
      <c r="B132" s="1">
        <v>44321</v>
      </c>
      <c r="E132" s="2">
        <f t="shared" si="13"/>
        <v>125</v>
      </c>
      <c r="F132" s="4">
        <f t="shared" si="11"/>
        <v>6.0278921382353546E-3</v>
      </c>
      <c r="G132" s="2">
        <f t="shared" si="14"/>
        <v>0</v>
      </c>
      <c r="I132" s="2">
        <f t="shared" si="15"/>
        <v>125</v>
      </c>
      <c r="J132" s="3" t="str">
        <f t="shared" si="16"/>
        <v>Wrong Year</v>
      </c>
      <c r="K132" s="2">
        <f t="shared" si="17"/>
        <v>62.5</v>
      </c>
      <c r="L132" s="2">
        <f t="shared" si="18"/>
        <v>120.5</v>
      </c>
      <c r="M132" s="4">
        <f t="shared" si="19"/>
        <v>43.402777777777779</v>
      </c>
      <c r="N132" s="4">
        <f t="shared" si="12"/>
        <v>171.0332277667066</v>
      </c>
      <c r="O132" s="4">
        <f t="shared" si="20"/>
        <v>0.72654135917456708</v>
      </c>
      <c r="P132" s="4">
        <f t="shared" si="21"/>
        <v>-0.98777889615315273</v>
      </c>
    </row>
    <row r="133" spans="1:16">
      <c r="A133" s="7" t="s">
        <v>135</v>
      </c>
      <c r="B133" s="1">
        <v>44322</v>
      </c>
      <c r="E133" s="2">
        <f t="shared" si="13"/>
        <v>126</v>
      </c>
      <c r="F133" s="4">
        <f t="shared" si="11"/>
        <v>5.002801759373128E-3</v>
      </c>
      <c r="G133" s="2">
        <f t="shared" si="14"/>
        <v>0</v>
      </c>
      <c r="I133" s="2">
        <f t="shared" si="15"/>
        <v>126</v>
      </c>
      <c r="J133" s="3" t="str">
        <f t="shared" si="16"/>
        <v>Wrong Year</v>
      </c>
      <c r="K133" s="2">
        <f t="shared" si="17"/>
        <v>63</v>
      </c>
      <c r="L133" s="2">
        <f t="shared" si="18"/>
        <v>120</v>
      </c>
      <c r="M133" s="4">
        <f t="shared" si="19"/>
        <v>44.1</v>
      </c>
      <c r="N133" s="4">
        <f t="shared" si="12"/>
        <v>169.47581456780981</v>
      </c>
      <c r="O133" s="4">
        <f t="shared" si="20"/>
        <v>0.71812629776318881</v>
      </c>
      <c r="P133" s="4">
        <f t="shared" si="21"/>
        <v>-0.98317789554147672</v>
      </c>
    </row>
    <row r="134" spans="1:16">
      <c r="A134" s="7" t="s">
        <v>136</v>
      </c>
      <c r="B134" s="1">
        <v>44323</v>
      </c>
      <c r="E134" s="2">
        <f t="shared" si="13"/>
        <v>127</v>
      </c>
      <c r="F134" s="4">
        <f t="shared" si="11"/>
        <v>4.1266400344845836E-3</v>
      </c>
      <c r="G134" s="2">
        <f t="shared" si="14"/>
        <v>0</v>
      </c>
      <c r="I134" s="2">
        <f t="shared" si="15"/>
        <v>127</v>
      </c>
      <c r="J134" s="3" t="str">
        <f t="shared" si="16"/>
        <v>Wrong Year</v>
      </c>
      <c r="K134" s="2">
        <f t="shared" si="17"/>
        <v>63.5</v>
      </c>
      <c r="L134" s="2">
        <f t="shared" si="18"/>
        <v>119.5</v>
      </c>
      <c r="M134" s="4">
        <f t="shared" si="19"/>
        <v>44.802777777777777</v>
      </c>
      <c r="N134" s="4">
        <f t="shared" si="12"/>
        <v>167.92616900861617</v>
      </c>
      <c r="O134" s="4">
        <f t="shared" si="20"/>
        <v>0.70953657407211479</v>
      </c>
      <c r="P134" s="4">
        <f t="shared" si="21"/>
        <v>-0.97787887497925197</v>
      </c>
    </row>
    <row r="135" spans="1:16">
      <c r="A135" s="7" t="s">
        <v>137</v>
      </c>
      <c r="B135" s="1">
        <v>44324</v>
      </c>
      <c r="E135" s="2">
        <f t="shared" si="13"/>
        <v>128</v>
      </c>
      <c r="F135" s="4">
        <f t="shared" si="11"/>
        <v>3.3823401469381051E-3</v>
      </c>
      <c r="G135" s="2">
        <f t="shared" si="14"/>
        <v>0</v>
      </c>
      <c r="I135" s="2">
        <f t="shared" si="15"/>
        <v>128</v>
      </c>
      <c r="J135" s="3" t="str">
        <f t="shared" si="16"/>
        <v>Wrong Year</v>
      </c>
      <c r="K135" s="2">
        <f t="shared" si="17"/>
        <v>64</v>
      </c>
      <c r="L135" s="2">
        <f t="shared" si="18"/>
        <v>119</v>
      </c>
      <c r="M135" s="4">
        <f t="shared" si="19"/>
        <v>45.511111111111113</v>
      </c>
      <c r="N135" s="4">
        <f t="shared" si="12"/>
        <v>166.38428460526154</v>
      </c>
      <c r="O135" s="4">
        <f t="shared" si="20"/>
        <v>0.70077093369081644</v>
      </c>
      <c r="P135" s="4">
        <f t="shared" si="21"/>
        <v>-0.97189646797365736</v>
      </c>
    </row>
    <row r="136" spans="1:16">
      <c r="A136" s="7" t="s">
        <v>138</v>
      </c>
      <c r="B136" s="1">
        <v>44325</v>
      </c>
      <c r="E136" s="2">
        <f t="shared" si="13"/>
        <v>129</v>
      </c>
      <c r="F136" s="4">
        <f t="shared" ref="F136:F199" si="22">IF(OR(E136="pending",E136="Wrong Year"),E136,IF(E136&lt;183,POWER(O136,G$3),POWER(P136,G$4)))</f>
        <v>2.7540509786764247E-3</v>
      </c>
      <c r="G136" s="2">
        <f t="shared" si="14"/>
        <v>0</v>
      </c>
      <c r="I136" s="2">
        <f t="shared" si="15"/>
        <v>129</v>
      </c>
      <c r="J136" s="3" t="str">
        <f t="shared" si="16"/>
        <v>Wrong Year</v>
      </c>
      <c r="K136" s="2">
        <f t="shared" si="17"/>
        <v>64.5</v>
      </c>
      <c r="L136" s="2">
        <f t="shared" si="18"/>
        <v>118.5</v>
      </c>
      <c r="M136" s="4">
        <f t="shared" si="19"/>
        <v>46.225000000000001</v>
      </c>
      <c r="N136" s="4">
        <f t="shared" ref="N136:N199" si="23">IF(OR(E136="pending",E136="Wrong Year"),E136,(L136^G$5)/(90^(G$5-1)))</f>
        <v>164.85015485214282</v>
      </c>
      <c r="O136" s="4">
        <f t="shared" si="20"/>
        <v>0.69182818068349816</v>
      </c>
      <c r="P136" s="4">
        <f t="shared" si="21"/>
        <v>-0.96524563654733464</v>
      </c>
    </row>
    <row r="137" spans="1:16">
      <c r="A137" s="7" t="s">
        <v>139</v>
      </c>
      <c r="B137" s="1">
        <v>44326</v>
      </c>
      <c r="E137" s="2">
        <f t="shared" ref="E137:E200" si="24">IF(AND(I137&gt;-1,I137&lt;367),I137,J137)</f>
        <v>130</v>
      </c>
      <c r="F137" s="4">
        <f t="shared" si="22"/>
        <v>2.2271605454811882E-3</v>
      </c>
      <c r="G137" s="2">
        <f t="shared" ref="G137:G200" si="25">IF(OR(E137="pending",E137="Wrong Year"),E137,C137*F137)</f>
        <v>0</v>
      </c>
      <c r="I137" s="2">
        <f t="shared" ref="I137:I200" si="26">B137-I$3</f>
        <v>130</v>
      </c>
      <c r="J137" s="3" t="str">
        <f t="shared" ref="J137:J200" si="27">IF(I137=I$5,"pending","Wrong Year")</f>
        <v>Wrong Year</v>
      </c>
      <c r="K137" s="2">
        <f t="shared" ref="K137:K200" si="28">IF(OR(E137="pending",E137="Wrong Year"),E137,E137/2)</f>
        <v>65</v>
      </c>
      <c r="L137" s="2">
        <f t="shared" ref="L137:L200" si="29">IF(OR(E137="pending",E137="Wrong Year"),E137,(183-(E137/2)))</f>
        <v>118</v>
      </c>
      <c r="M137" s="4">
        <f t="shared" ref="M137:M200" si="30">IF(OR(E137="pending",E137="Wrong Year"),E137,(K137^G$2)/(90^(G$2-1)))</f>
        <v>46.944444444444443</v>
      </c>
      <c r="N137" s="4">
        <f t="shared" si="23"/>
        <v>163.32377322175233</v>
      </c>
      <c r="O137" s="4">
        <f t="shared" ref="O137:O200" si="31">IF(OR(E137="pending",E137="Wrong Year"),E137,COS(M137*PI()/180))</f>
        <v>0.68270717991229257</v>
      </c>
      <c r="P137" s="4">
        <f t="shared" ref="P137:P200" si="32">IF(OR(E137="pending",E137="Wrong Year"),E137,COS(N137*PI()/180))</f>
        <v>-0.95794164430516271</v>
      </c>
    </row>
    <row r="138" spans="1:16">
      <c r="A138" s="7" t="s">
        <v>140</v>
      </c>
      <c r="B138" s="1">
        <v>44327</v>
      </c>
      <c r="E138" s="2">
        <f t="shared" si="24"/>
        <v>131</v>
      </c>
      <c r="F138" s="4">
        <f t="shared" si="22"/>
        <v>1.7883008108078577E-3</v>
      </c>
      <c r="G138" s="2">
        <f t="shared" si="25"/>
        <v>0</v>
      </c>
      <c r="I138" s="2">
        <f t="shared" si="26"/>
        <v>131</v>
      </c>
      <c r="J138" s="3" t="str">
        <f t="shared" si="27"/>
        <v>Wrong Year</v>
      </c>
      <c r="K138" s="2">
        <f t="shared" si="28"/>
        <v>65.5</v>
      </c>
      <c r="L138" s="2">
        <f t="shared" si="29"/>
        <v>117.5</v>
      </c>
      <c r="M138" s="4">
        <f t="shared" si="30"/>
        <v>47.669444444444444</v>
      </c>
      <c r="N138" s="4">
        <f t="shared" si="23"/>
        <v>161.80513316450981</v>
      </c>
      <c r="O138" s="4">
        <f t="shared" si="31"/>
        <v>0.67340685938868639</v>
      </c>
      <c r="P138" s="4">
        <f t="shared" si="32"/>
        <v>-0.95000002999169098</v>
      </c>
    </row>
    <row r="139" spans="1:16">
      <c r="A139" s="7" t="s">
        <v>141</v>
      </c>
      <c r="B139" s="1">
        <v>44328</v>
      </c>
      <c r="E139" s="2">
        <f t="shared" si="24"/>
        <v>132</v>
      </c>
      <c r="F139" s="4">
        <f t="shared" si="22"/>
        <v>1.4253353219855873E-3</v>
      </c>
      <c r="G139" s="2">
        <f t="shared" si="25"/>
        <v>0</v>
      </c>
      <c r="I139" s="2">
        <f t="shared" si="26"/>
        <v>132</v>
      </c>
      <c r="J139" s="3" t="str">
        <f t="shared" si="27"/>
        <v>Wrong Year</v>
      </c>
      <c r="K139" s="2">
        <f t="shared" si="28"/>
        <v>66</v>
      </c>
      <c r="L139" s="2">
        <f t="shared" si="29"/>
        <v>117</v>
      </c>
      <c r="M139" s="4">
        <f t="shared" si="30"/>
        <v>48.4</v>
      </c>
      <c r="N139" s="4">
        <f t="shared" si="23"/>
        <v>160.29422810859728</v>
      </c>
      <c r="O139" s="4">
        <f t="shared" si="31"/>
        <v>0.66392621265224161</v>
      </c>
      <c r="P139" s="4">
        <f t="shared" si="32"/>
        <v>-0.94143658156121768</v>
      </c>
    </row>
    <row r="140" spans="1:16">
      <c r="A140" s="7" t="s">
        <v>142</v>
      </c>
      <c r="B140" s="1">
        <v>44329</v>
      </c>
      <c r="E140" s="2">
        <f t="shared" si="24"/>
        <v>133</v>
      </c>
      <c r="F140" s="4">
        <f t="shared" si="22"/>
        <v>1.1273313654212819E-3</v>
      </c>
      <c r="G140" s="2">
        <f t="shared" si="25"/>
        <v>0</v>
      </c>
      <c r="I140" s="2">
        <f t="shared" si="26"/>
        <v>133</v>
      </c>
      <c r="J140" s="3" t="str">
        <f t="shared" si="27"/>
        <v>Wrong Year</v>
      </c>
      <c r="K140" s="2">
        <f t="shared" si="28"/>
        <v>66.5</v>
      </c>
      <c r="L140" s="2">
        <f t="shared" si="29"/>
        <v>116.5</v>
      </c>
      <c r="M140" s="4">
        <f t="shared" si="30"/>
        <v>49.136111111111113</v>
      </c>
      <c r="N140" s="4">
        <f t="shared" si="23"/>
        <v>158.7910514597846</v>
      </c>
      <c r="O140" s="4">
        <f t="shared" si="31"/>
        <v>0.65426430117561662</v>
      </c>
      <c r="P140" s="4">
        <f t="shared" si="32"/>
        <v>-0.93226731078063596</v>
      </c>
    </row>
    <row r="141" spans="1:16">
      <c r="A141" s="7" t="s">
        <v>143</v>
      </c>
      <c r="B141" s="1">
        <v>44330</v>
      </c>
      <c r="E141" s="2">
        <f t="shared" si="24"/>
        <v>134</v>
      </c>
      <c r="F141" s="4">
        <f t="shared" si="22"/>
        <v>8.8451853541989022E-4</v>
      </c>
      <c r="G141" s="2">
        <f t="shared" si="25"/>
        <v>0</v>
      </c>
      <c r="I141" s="2">
        <f t="shared" si="26"/>
        <v>134</v>
      </c>
      <c r="J141" s="3" t="str">
        <f t="shared" si="27"/>
        <v>Wrong Year</v>
      </c>
      <c r="K141" s="2">
        <f t="shared" si="28"/>
        <v>67</v>
      </c>
      <c r="L141" s="2">
        <f t="shared" si="29"/>
        <v>116</v>
      </c>
      <c r="M141" s="4">
        <f t="shared" si="30"/>
        <v>49.87777777777778</v>
      </c>
      <c r="N141" s="4">
        <f t="shared" si="23"/>
        <v>157.29559660125861</v>
      </c>
      <c r="O141" s="4">
        <f t="shared" si="31"/>
        <v>0.64442025679483084</v>
      </c>
      <c r="P141" s="4">
        <f t="shared" si="32"/>
        <v>-0.92250842838355362</v>
      </c>
    </row>
    <row r="142" spans="1:16">
      <c r="A142" s="7" t="s">
        <v>144</v>
      </c>
      <c r="B142" s="1">
        <v>44331</v>
      </c>
      <c r="E142" s="2">
        <f t="shared" si="24"/>
        <v>135</v>
      </c>
      <c r="F142" s="4">
        <f t="shared" si="22"/>
        <v>6.8823575096017256E-4</v>
      </c>
      <c r="G142" s="2">
        <f t="shared" si="25"/>
        <v>0</v>
      </c>
      <c r="I142" s="2">
        <f t="shared" si="26"/>
        <v>135</v>
      </c>
      <c r="J142" s="3" t="str">
        <f t="shared" si="27"/>
        <v>Wrong Year</v>
      </c>
      <c r="K142" s="2">
        <f t="shared" si="28"/>
        <v>67.5</v>
      </c>
      <c r="L142" s="2">
        <f t="shared" si="29"/>
        <v>115.5</v>
      </c>
      <c r="M142" s="4">
        <f t="shared" si="30"/>
        <v>50.625</v>
      </c>
      <c r="N142" s="4">
        <f t="shared" si="23"/>
        <v>155.80785689344927</v>
      </c>
      <c r="O142" s="4">
        <f t="shared" si="31"/>
        <v>0.6343932841636456</v>
      </c>
      <c r="P142" s="4">
        <f t="shared" si="32"/>
        <v>-0.91217631979241831</v>
      </c>
    </row>
    <row r="143" spans="1:16">
      <c r="A143" s="7" t="s">
        <v>145</v>
      </c>
      <c r="B143" s="1">
        <v>44332</v>
      </c>
      <c r="E143" s="2">
        <f t="shared" si="24"/>
        <v>136</v>
      </c>
      <c r="F143" s="4">
        <f t="shared" si="22"/>
        <v>5.308688348374137E-4</v>
      </c>
      <c r="G143" s="2">
        <f t="shared" si="25"/>
        <v>0</v>
      </c>
      <c r="I143" s="2">
        <f t="shared" si="26"/>
        <v>136</v>
      </c>
      <c r="J143" s="3" t="str">
        <f t="shared" si="27"/>
        <v>Wrong Year</v>
      </c>
      <c r="K143" s="2">
        <f t="shared" si="28"/>
        <v>68</v>
      </c>
      <c r="L143" s="2">
        <f t="shared" si="29"/>
        <v>115</v>
      </c>
      <c r="M143" s="4">
        <f t="shared" si="30"/>
        <v>51.37777777777778</v>
      </c>
      <c r="N143" s="4">
        <f t="shared" si="23"/>
        <v>154.32782567385084</v>
      </c>
      <c r="O143" s="4">
        <f t="shared" si="31"/>
        <v>0.62418266323087312</v>
      </c>
      <c r="P143" s="4">
        <f t="shared" si="32"/>
        <v>-0.90128752142373347</v>
      </c>
    </row>
    <row r="144" spans="1:16">
      <c r="A144" s="7" t="s">
        <v>146</v>
      </c>
      <c r="B144" s="1">
        <v>44333</v>
      </c>
      <c r="E144" s="2">
        <f t="shared" si="24"/>
        <v>137</v>
      </c>
      <c r="F144" s="4">
        <f t="shared" si="22"/>
        <v>4.0578079058394641E-4</v>
      </c>
      <c r="G144" s="2">
        <f t="shared" si="25"/>
        <v>0</v>
      </c>
      <c r="I144" s="2">
        <f t="shared" si="26"/>
        <v>137</v>
      </c>
      <c r="J144" s="3" t="str">
        <f t="shared" si="27"/>
        <v>Wrong Year</v>
      </c>
      <c r="K144" s="2">
        <f t="shared" si="28"/>
        <v>68.5</v>
      </c>
      <c r="L144" s="2">
        <f t="shared" si="29"/>
        <v>114.5</v>
      </c>
      <c r="M144" s="4">
        <f t="shared" si="30"/>
        <v>52.136111111111113</v>
      </c>
      <c r="N144" s="4">
        <f t="shared" si="23"/>
        <v>152.85549625684388</v>
      </c>
      <c r="O144" s="4">
        <f t="shared" si="31"/>
        <v>0.61378775173935529</v>
      </c>
      <c r="P144" s="4">
        <f t="shared" si="32"/>
        <v>-0.88985869758991143</v>
      </c>
    </row>
    <row r="145" spans="1:16">
      <c r="A145" s="7" t="s">
        <v>147</v>
      </c>
      <c r="B145" s="1">
        <v>44334</v>
      </c>
      <c r="E145" s="2">
        <f t="shared" si="24"/>
        <v>138</v>
      </c>
      <c r="F145" s="4">
        <f t="shared" si="22"/>
        <v>3.0723687702861608E-4</v>
      </c>
      <c r="G145" s="2">
        <f t="shared" si="25"/>
        <v>0</v>
      </c>
      <c r="I145" s="2">
        <f t="shared" si="26"/>
        <v>138</v>
      </c>
      <c r="J145" s="3" t="str">
        <f t="shared" si="27"/>
        <v>Wrong Year</v>
      </c>
      <c r="K145" s="2">
        <f t="shared" si="28"/>
        <v>69</v>
      </c>
      <c r="L145" s="2">
        <f t="shared" si="29"/>
        <v>114</v>
      </c>
      <c r="M145" s="4">
        <f t="shared" si="30"/>
        <v>52.9</v>
      </c>
      <c r="N145" s="4">
        <f t="shared" si="23"/>
        <v>151.39086193351389</v>
      </c>
      <c r="O145" s="4">
        <f t="shared" si="31"/>
        <v>0.6032079877452825</v>
      </c>
      <c r="P145" s="4">
        <f t="shared" si="32"/>
        <v>-0.87790661800969072</v>
      </c>
    </row>
    <row r="146" spans="1:16">
      <c r="A146" s="7" t="s">
        <v>148</v>
      </c>
      <c r="B146" s="1">
        <v>44335</v>
      </c>
      <c r="E146" s="2">
        <f t="shared" si="24"/>
        <v>139</v>
      </c>
      <c r="F146" s="4">
        <f t="shared" si="22"/>
        <v>2.3032649258960706E-4</v>
      </c>
      <c r="G146" s="2">
        <f t="shared" si="25"/>
        <v>0</v>
      </c>
      <c r="I146" s="2">
        <f t="shared" si="26"/>
        <v>139</v>
      </c>
      <c r="J146" s="3" t="str">
        <f t="shared" si="27"/>
        <v>Wrong Year</v>
      </c>
      <c r="K146" s="2">
        <f t="shared" si="28"/>
        <v>69.5</v>
      </c>
      <c r="L146" s="2">
        <f t="shared" si="29"/>
        <v>113.5</v>
      </c>
      <c r="M146" s="4">
        <f t="shared" si="30"/>
        <v>53.669444444444444</v>
      </c>
      <c r="N146" s="4">
        <f t="shared" si="23"/>
        <v>149.93391597146794</v>
      </c>
      <c r="O146" s="4">
        <f t="shared" si="31"/>
        <v>0.59244289215645629</v>
      </c>
      <c r="P146" s="4">
        <f t="shared" si="32"/>
        <v>-0.86544813593756875</v>
      </c>
    </row>
    <row r="147" spans="1:16">
      <c r="A147" s="7" t="s">
        <v>149</v>
      </c>
      <c r="B147" s="1">
        <v>44336</v>
      </c>
      <c r="E147" s="2">
        <f t="shared" si="24"/>
        <v>140</v>
      </c>
      <c r="F147" s="4">
        <f t="shared" si="22"/>
        <v>1.7088374734474415E-4</v>
      </c>
      <c r="G147" s="2">
        <f t="shared" si="25"/>
        <v>0</v>
      </c>
      <c r="I147" s="2">
        <f t="shared" si="26"/>
        <v>140</v>
      </c>
      <c r="J147" s="3" t="str">
        <f t="shared" si="27"/>
        <v>Wrong Year</v>
      </c>
      <c r="K147" s="2">
        <f t="shared" si="28"/>
        <v>70</v>
      </c>
      <c r="L147" s="2">
        <f t="shared" si="29"/>
        <v>113</v>
      </c>
      <c r="M147" s="4">
        <f t="shared" si="30"/>
        <v>54.444444444444443</v>
      </c>
      <c r="N147" s="4">
        <f t="shared" si="23"/>
        <v>148.48465161464884</v>
      </c>
      <c r="O147" s="4">
        <f t="shared" si="31"/>
        <v>0.58149207128802682</v>
      </c>
      <c r="P147" s="4">
        <f t="shared" si="32"/>
        <v>-0.85250016692122899</v>
      </c>
    </row>
    <row r="148" spans="1:16">
      <c r="A148" s="7" t="s">
        <v>150</v>
      </c>
      <c r="B148" s="1">
        <v>44337</v>
      </c>
      <c r="E148" s="2">
        <f t="shared" si="24"/>
        <v>141</v>
      </c>
      <c r="F148" s="4">
        <f t="shared" si="22"/>
        <v>1.2540842785151569E-4</v>
      </c>
      <c r="G148" s="2">
        <f t="shared" si="25"/>
        <v>0</v>
      </c>
      <c r="I148" s="2">
        <f t="shared" si="26"/>
        <v>141</v>
      </c>
      <c r="J148" s="3" t="str">
        <f t="shared" si="27"/>
        <v>Wrong Year</v>
      </c>
      <c r="K148" s="2">
        <f t="shared" si="28"/>
        <v>70.5</v>
      </c>
      <c r="L148" s="2">
        <f t="shared" si="29"/>
        <v>112.5</v>
      </c>
      <c r="M148" s="4">
        <f t="shared" si="30"/>
        <v>55.225000000000001</v>
      </c>
      <c r="N148" s="4">
        <f t="shared" si="23"/>
        <v>147.04306208314776</v>
      </c>
      <c r="O148" s="4">
        <f t="shared" si="31"/>
        <v>0.57035521943415879</v>
      </c>
      <c r="P148" s="4">
        <f t="shared" si="32"/>
        <v>-0.83907966819455448</v>
      </c>
    </row>
    <row r="149" spans="1:16">
      <c r="A149" s="7" t="s">
        <v>151</v>
      </c>
      <c r="B149" s="1">
        <v>44338</v>
      </c>
      <c r="E149" s="2">
        <f t="shared" si="24"/>
        <v>142</v>
      </c>
      <c r="F149" s="4">
        <f t="shared" si="22"/>
        <v>9.0988855858819894E-5</v>
      </c>
      <c r="G149" s="2">
        <f t="shared" si="25"/>
        <v>0</v>
      </c>
      <c r="I149" s="2">
        <f t="shared" si="26"/>
        <v>142</v>
      </c>
      <c r="J149" s="3" t="str">
        <f t="shared" si="27"/>
        <v>Wrong Year</v>
      </c>
      <c r="K149" s="2">
        <f t="shared" si="28"/>
        <v>71</v>
      </c>
      <c r="L149" s="2">
        <f t="shared" si="29"/>
        <v>112</v>
      </c>
      <c r="M149" s="4">
        <f t="shared" si="30"/>
        <v>56.011111111111113</v>
      </c>
      <c r="N149" s="4">
        <f t="shared" si="23"/>
        <v>145.6091405730127</v>
      </c>
      <c r="O149" s="4">
        <f t="shared" si="31"/>
        <v>0.5590321214540146</v>
      </c>
      <c r="P149" s="4">
        <f t="shared" si="32"/>
        <v>-0.82520361871240788</v>
      </c>
    </row>
    <row r="150" spans="1:16">
      <c r="A150" s="7" t="s">
        <v>152</v>
      </c>
      <c r="B150" s="1">
        <v>44339</v>
      </c>
      <c r="E150" s="2">
        <f t="shared" si="24"/>
        <v>143</v>
      </c>
      <c r="F150" s="4">
        <f t="shared" si="22"/>
        <v>6.5227916361699064E-5</v>
      </c>
      <c r="G150" s="2">
        <f t="shared" si="25"/>
        <v>0</v>
      </c>
      <c r="I150" s="2">
        <f t="shared" si="26"/>
        <v>143</v>
      </c>
      <c r="J150" s="3" t="str">
        <f t="shared" si="27"/>
        <v>Wrong Year</v>
      </c>
      <c r="K150" s="2">
        <f t="shared" si="28"/>
        <v>71.5</v>
      </c>
      <c r="L150" s="2">
        <f t="shared" si="29"/>
        <v>111.5</v>
      </c>
      <c r="M150" s="4">
        <f t="shared" si="30"/>
        <v>56.802777777777777</v>
      </c>
      <c r="N150" s="4">
        <f t="shared" si="23"/>
        <v>144.18288025605702</v>
      </c>
      <c r="O150" s="4">
        <f t="shared" si="31"/>
        <v>0.54752265537035516</v>
      </c>
      <c r="P150" s="4">
        <f t="shared" si="32"/>
        <v>-0.81088899983213036</v>
      </c>
    </row>
    <row r="151" spans="1:16">
      <c r="A151" s="7" t="s">
        <v>153</v>
      </c>
      <c r="B151" s="1">
        <v>44340</v>
      </c>
      <c r="E151" s="2">
        <f t="shared" si="24"/>
        <v>144</v>
      </c>
      <c r="F151" s="4">
        <f t="shared" si="22"/>
        <v>4.6173292046430455E-5</v>
      </c>
      <c r="G151" s="2">
        <f t="shared" si="25"/>
        <v>0</v>
      </c>
      <c r="I151" s="2">
        <f t="shared" si="26"/>
        <v>144</v>
      </c>
      <c r="J151" s="3" t="str">
        <f t="shared" si="27"/>
        <v>Wrong Year</v>
      </c>
      <c r="K151" s="2">
        <f t="shared" si="28"/>
        <v>72</v>
      </c>
      <c r="L151" s="2">
        <f t="shared" si="29"/>
        <v>111</v>
      </c>
      <c r="M151" s="4">
        <f t="shared" si="30"/>
        <v>57.6</v>
      </c>
      <c r="N151" s="4">
        <f t="shared" si="23"/>
        <v>142.76427427966345</v>
      </c>
      <c r="O151" s="4">
        <f t="shared" si="31"/>
        <v>0.53582679497899655</v>
      </c>
      <c r="P151" s="4">
        <f t="shared" si="32"/>
        <v>-0.79615277664535311</v>
      </c>
    </row>
    <row r="152" spans="1:16">
      <c r="A152" s="7" t="s">
        <v>154</v>
      </c>
      <c r="B152" s="1">
        <v>44341</v>
      </c>
      <c r="E152" s="2">
        <f t="shared" si="24"/>
        <v>145</v>
      </c>
      <c r="F152" s="4">
        <f t="shared" si="22"/>
        <v>3.2252699063290594E-5</v>
      </c>
      <c r="G152" s="2">
        <f t="shared" si="25"/>
        <v>0</v>
      </c>
      <c r="I152" s="2">
        <f t="shared" si="26"/>
        <v>145</v>
      </c>
      <c r="J152" s="3" t="str">
        <f t="shared" si="27"/>
        <v>Wrong Year</v>
      </c>
      <c r="K152" s="2">
        <f t="shared" si="28"/>
        <v>72.5</v>
      </c>
      <c r="L152" s="2">
        <f t="shared" si="29"/>
        <v>110.5</v>
      </c>
      <c r="M152" s="4">
        <f t="shared" si="30"/>
        <v>58.402777777777779</v>
      </c>
      <c r="N152" s="4">
        <f t="shared" si="23"/>
        <v>141.35331576658731</v>
      </c>
      <c r="O152" s="4">
        <f t="shared" si="31"/>
        <v>0.52394461246727175</v>
      </c>
      <c r="P152" s="4">
        <f t="shared" si="32"/>
        <v>-0.78101187996259247</v>
      </c>
    </row>
    <row r="153" spans="1:16">
      <c r="A153" s="7" t="s">
        <v>155</v>
      </c>
      <c r="B153" s="1">
        <v>44342</v>
      </c>
      <c r="E153" s="2">
        <f t="shared" si="24"/>
        <v>146</v>
      </c>
      <c r="F153" s="4">
        <f t="shared" si="22"/>
        <v>2.2214681745569561E-5</v>
      </c>
      <c r="G153" s="2">
        <f t="shared" si="25"/>
        <v>0</v>
      </c>
      <c r="I153" s="2">
        <f t="shared" si="26"/>
        <v>146</v>
      </c>
      <c r="J153" s="3" t="str">
        <f t="shared" si="27"/>
        <v>Wrong Year</v>
      </c>
      <c r="K153" s="2">
        <f t="shared" si="28"/>
        <v>73</v>
      </c>
      <c r="L153" s="2">
        <f t="shared" si="29"/>
        <v>110</v>
      </c>
      <c r="M153" s="4">
        <f t="shared" si="30"/>
        <v>59.211111111111109</v>
      </c>
      <c r="N153" s="4">
        <f t="shared" si="23"/>
        <v>139.94999781475573</v>
      </c>
      <c r="O153" s="4">
        <f t="shared" si="31"/>
        <v>0.51187628103957239</v>
      </c>
      <c r="P153" s="4">
        <f t="shared" si="32"/>
        <v>-0.76548318895186906</v>
      </c>
    </row>
    <row r="154" spans="1:16">
      <c r="A154" s="7" t="s">
        <v>156</v>
      </c>
      <c r="B154" s="1">
        <v>44343</v>
      </c>
      <c r="E154" s="2">
        <f t="shared" si="24"/>
        <v>147</v>
      </c>
      <c r="F154" s="4">
        <f t="shared" si="22"/>
        <v>1.5075299018763591E-5</v>
      </c>
      <c r="G154" s="2">
        <f t="shared" si="25"/>
        <v>0</v>
      </c>
      <c r="I154" s="2">
        <f t="shared" si="26"/>
        <v>147</v>
      </c>
      <c r="J154" s="3" t="str">
        <f t="shared" si="27"/>
        <v>Wrong Year</v>
      </c>
      <c r="K154" s="2">
        <f t="shared" si="28"/>
        <v>73.5</v>
      </c>
      <c r="L154" s="2">
        <f t="shared" si="29"/>
        <v>109.5</v>
      </c>
      <c r="M154" s="4">
        <f t="shared" si="30"/>
        <v>60.024999999999999</v>
      </c>
      <c r="N154" s="4">
        <f t="shared" si="23"/>
        <v>138.55431349706552</v>
      </c>
      <c r="O154" s="4">
        <f t="shared" si="31"/>
        <v>0.49962207754797056</v>
      </c>
      <c r="P154" s="4">
        <f t="shared" si="32"/>
        <v>-0.74958351443153381</v>
      </c>
    </row>
    <row r="155" spans="1:16">
      <c r="A155" s="7" t="s">
        <v>157</v>
      </c>
      <c r="B155" s="1">
        <v>44344</v>
      </c>
      <c r="E155" s="2">
        <f t="shared" si="24"/>
        <v>148</v>
      </c>
      <c r="F155" s="4">
        <f t="shared" si="22"/>
        <v>1.007082934092575E-5</v>
      </c>
      <c r="G155" s="2">
        <f t="shared" si="25"/>
        <v>0</v>
      </c>
      <c r="I155" s="2">
        <f t="shared" si="26"/>
        <v>148</v>
      </c>
      <c r="J155" s="3" t="str">
        <f t="shared" si="27"/>
        <v>Wrong Year</v>
      </c>
      <c r="K155" s="2">
        <f t="shared" si="28"/>
        <v>74</v>
      </c>
      <c r="L155" s="2">
        <f t="shared" si="29"/>
        <v>109</v>
      </c>
      <c r="M155" s="4">
        <f t="shared" si="30"/>
        <v>60.844444444444441</v>
      </c>
      <c r="N155" s="4">
        <f t="shared" si="23"/>
        <v>137.1662558611782</v>
      </c>
      <c r="O155" s="4">
        <f t="shared" si="31"/>
        <v>0.48718238512582912</v>
      </c>
      <c r="P155" s="4">
        <f t="shared" si="32"/>
        <v>-0.73332958281639171</v>
      </c>
    </row>
    <row r="156" spans="1:16">
      <c r="A156" s="7" t="s">
        <v>158</v>
      </c>
      <c r="B156" s="1">
        <v>44345</v>
      </c>
      <c r="E156" s="2">
        <f t="shared" si="24"/>
        <v>149</v>
      </c>
      <c r="F156" s="4">
        <f t="shared" si="22"/>
        <v>6.616439271743687E-6</v>
      </c>
      <c r="G156" s="2">
        <f t="shared" si="25"/>
        <v>0</v>
      </c>
      <c r="I156" s="2">
        <f t="shared" si="26"/>
        <v>149</v>
      </c>
      <c r="J156" s="3" t="str">
        <f t="shared" si="27"/>
        <v>Wrong Year</v>
      </c>
      <c r="K156" s="2">
        <f t="shared" si="28"/>
        <v>74.5</v>
      </c>
      <c r="L156" s="2">
        <f t="shared" si="29"/>
        <v>108.5</v>
      </c>
      <c r="M156" s="4">
        <f t="shared" si="30"/>
        <v>61.669444444444444</v>
      </c>
      <c r="N156" s="4">
        <f t="shared" si="23"/>
        <v>135.78581792931166</v>
      </c>
      <c r="O156" s="4">
        <f t="shared" si="31"/>
        <v>0.47455769582223895</v>
      </c>
      <c r="P156" s="4">
        <f t="shared" si="32"/>
        <v>-0.71673802071519987</v>
      </c>
    </row>
    <row r="157" spans="1:16">
      <c r="A157" s="7" t="s">
        <v>159</v>
      </c>
      <c r="B157" s="1">
        <v>44346</v>
      </c>
      <c r="E157" s="2">
        <f t="shared" si="24"/>
        <v>150</v>
      </c>
      <c r="F157" s="4">
        <f t="shared" si="22"/>
        <v>4.270606894295983E-6</v>
      </c>
      <c r="G157" s="2">
        <f t="shared" si="25"/>
        <v>0</v>
      </c>
      <c r="I157" s="2">
        <f t="shared" si="26"/>
        <v>150</v>
      </c>
      <c r="J157" s="3" t="str">
        <f t="shared" si="27"/>
        <v>Wrong Year</v>
      </c>
      <c r="K157" s="2">
        <f t="shared" si="28"/>
        <v>75</v>
      </c>
      <c r="L157" s="2">
        <f t="shared" si="29"/>
        <v>108</v>
      </c>
      <c r="M157" s="4">
        <f t="shared" si="30"/>
        <v>62.5</v>
      </c>
      <c r="N157" s="4">
        <f t="shared" si="23"/>
        <v>134.41299269802954</v>
      </c>
      <c r="O157" s="4">
        <f t="shared" si="31"/>
        <v>0.46174861323503408</v>
      </c>
      <c r="P157" s="4">
        <f t="shared" si="32"/>
        <v>-0.69982534017667819</v>
      </c>
    </row>
    <row r="158" spans="1:16">
      <c r="A158" s="7" t="s">
        <v>160</v>
      </c>
      <c r="B158" s="1">
        <v>44347</v>
      </c>
      <c r="E158" s="2">
        <f t="shared" si="24"/>
        <v>151</v>
      </c>
      <c r="F158" s="4">
        <f t="shared" si="22"/>
        <v>2.7049674863201979E-6</v>
      </c>
      <c r="G158" s="2">
        <f t="shared" si="25"/>
        <v>0</v>
      </c>
      <c r="I158" s="2">
        <f t="shared" si="26"/>
        <v>151</v>
      </c>
      <c r="J158" s="3" t="str">
        <f t="shared" si="27"/>
        <v>Wrong Year</v>
      </c>
      <c r="K158" s="2">
        <f t="shared" si="28"/>
        <v>75.5</v>
      </c>
      <c r="L158" s="2">
        <f t="shared" si="29"/>
        <v>107.5</v>
      </c>
      <c r="M158" s="4">
        <f t="shared" si="30"/>
        <v>63.336111111111109</v>
      </c>
      <c r="N158" s="4">
        <f t="shared" si="23"/>
        <v>133.04777313802893</v>
      </c>
      <c r="O158" s="4">
        <f t="shared" si="31"/>
        <v>0.44875585514004929</v>
      </c>
      <c r="P158" s="4">
        <f t="shared" si="32"/>
        <v>-0.68260792458025499</v>
      </c>
    </row>
    <row r="159" spans="1:16">
      <c r="A159" s="7" t="s">
        <v>161</v>
      </c>
      <c r="B159" s="1">
        <v>44348</v>
      </c>
      <c r="E159" s="2">
        <f t="shared" si="24"/>
        <v>152</v>
      </c>
      <c r="F159" s="4">
        <f t="shared" si="22"/>
        <v>1.6791557261779293E-6</v>
      </c>
      <c r="G159" s="2">
        <f t="shared" si="25"/>
        <v>0</v>
      </c>
      <c r="I159" s="2">
        <f t="shared" si="26"/>
        <v>152</v>
      </c>
      <c r="J159" s="3" t="str">
        <f t="shared" si="27"/>
        <v>Wrong Year</v>
      </c>
      <c r="K159" s="2">
        <f t="shared" si="28"/>
        <v>76</v>
      </c>
      <c r="L159" s="2">
        <f t="shared" si="29"/>
        <v>107</v>
      </c>
      <c r="M159" s="4">
        <f t="shared" si="30"/>
        <v>64.177777777777777</v>
      </c>
      <c r="N159" s="4">
        <f t="shared" si="23"/>
        <v>131.69015219392404</v>
      </c>
      <c r="O159" s="4">
        <f t="shared" si="31"/>
        <v>0.43558025611421258</v>
      </c>
      <c r="P159" s="4">
        <f t="shared" si="32"/>
        <v>-0.66510201516685585</v>
      </c>
    </row>
    <row r="160" spans="1:16">
      <c r="A160" s="7" t="s">
        <v>162</v>
      </c>
      <c r="B160" s="1">
        <v>44349</v>
      </c>
      <c r="E160" s="2">
        <f t="shared" si="24"/>
        <v>153</v>
      </c>
      <c r="F160" s="4">
        <f t="shared" si="22"/>
        <v>1.0201555869267085E-6</v>
      </c>
      <c r="G160" s="2">
        <f t="shared" si="25"/>
        <v>0</v>
      </c>
      <c r="I160" s="2">
        <f t="shared" si="26"/>
        <v>153</v>
      </c>
      <c r="J160" s="3" t="str">
        <f t="shared" si="27"/>
        <v>Wrong Year</v>
      </c>
      <c r="K160" s="2">
        <f t="shared" si="28"/>
        <v>76.5</v>
      </c>
      <c r="L160" s="2">
        <f t="shared" si="29"/>
        <v>106.5</v>
      </c>
      <c r="M160" s="4">
        <f t="shared" si="30"/>
        <v>65.025000000000006</v>
      </c>
      <c r="N160" s="4">
        <f t="shared" si="23"/>
        <v>130.34012278402699</v>
      </c>
      <c r="O160" s="4">
        <f t="shared" si="31"/>
        <v>0.42222277014996545</v>
      </c>
      <c r="P160" s="4">
        <f t="shared" si="32"/>
        <v>-0.64732369820428726</v>
      </c>
    </row>
    <row r="161" spans="1:16">
      <c r="A161" s="7" t="s">
        <v>163</v>
      </c>
      <c r="B161" s="1">
        <v>44350</v>
      </c>
      <c r="E161" s="2">
        <f t="shared" si="24"/>
        <v>154</v>
      </c>
      <c r="F161" s="4">
        <f t="shared" si="22"/>
        <v>6.0563395072904273E-7</v>
      </c>
      <c r="G161" s="2">
        <f t="shared" si="25"/>
        <v>0</v>
      </c>
      <c r="I161" s="2">
        <f t="shared" si="26"/>
        <v>154</v>
      </c>
      <c r="J161" s="3" t="str">
        <f t="shared" si="27"/>
        <v>Wrong Year</v>
      </c>
      <c r="K161" s="2">
        <f t="shared" si="28"/>
        <v>77</v>
      </c>
      <c r="L161" s="2">
        <f t="shared" si="29"/>
        <v>106</v>
      </c>
      <c r="M161" s="4">
        <f t="shared" si="30"/>
        <v>65.87777777777778</v>
      </c>
      <c r="N161" s="4">
        <f t="shared" si="23"/>
        <v>128.99767780012564</v>
      </c>
      <c r="O161" s="4">
        <f t="shared" si="31"/>
        <v>0.40868447325843471</v>
      </c>
      <c r="P161" s="4">
        <f t="shared" si="32"/>
        <v>-0.62928889278095357</v>
      </c>
    </row>
    <row r="162" spans="1:16">
      <c r="A162" s="7" t="s">
        <v>164</v>
      </c>
      <c r="B162" s="1">
        <v>44351</v>
      </c>
      <c r="E162" s="2">
        <f t="shared" si="24"/>
        <v>155</v>
      </c>
      <c r="F162" s="4">
        <f t="shared" si="22"/>
        <v>3.5072388732533447E-7</v>
      </c>
      <c r="G162" s="2">
        <f t="shared" si="25"/>
        <v>0</v>
      </c>
      <c r="I162" s="2">
        <f t="shared" si="26"/>
        <v>155</v>
      </c>
      <c r="J162" s="3" t="str">
        <f t="shared" si="27"/>
        <v>Wrong Year</v>
      </c>
      <c r="K162" s="2">
        <f t="shared" si="28"/>
        <v>77.5</v>
      </c>
      <c r="L162" s="2">
        <f t="shared" si="29"/>
        <v>105.5</v>
      </c>
      <c r="M162" s="4">
        <f t="shared" si="30"/>
        <v>66.736111111111114</v>
      </c>
      <c r="N162" s="4">
        <f t="shared" si="23"/>
        <v>127.66281010726161</v>
      </c>
      <c r="O162" s="4">
        <f t="shared" si="31"/>
        <v>0.39496656605868086</v>
      </c>
      <c r="P162" s="4">
        <f t="shared" si="32"/>
        <v>-0.61101333922098811</v>
      </c>
    </row>
    <row r="163" spans="1:16">
      <c r="A163" s="7" t="s">
        <v>165</v>
      </c>
      <c r="B163" s="1">
        <v>44352</v>
      </c>
      <c r="E163" s="2">
        <f t="shared" si="24"/>
        <v>156</v>
      </c>
      <c r="F163" s="4">
        <f t="shared" si="22"/>
        <v>1.9773476058216976E-7</v>
      </c>
      <c r="G163" s="2">
        <f t="shared" si="25"/>
        <v>0</v>
      </c>
      <c r="I163" s="2">
        <f t="shared" si="26"/>
        <v>156</v>
      </c>
      <c r="J163" s="3" t="str">
        <f t="shared" si="27"/>
        <v>Wrong Year</v>
      </c>
      <c r="K163" s="2">
        <f t="shared" si="28"/>
        <v>78</v>
      </c>
      <c r="L163" s="2">
        <f t="shared" si="29"/>
        <v>105</v>
      </c>
      <c r="M163" s="4">
        <f t="shared" si="30"/>
        <v>67.599999999999994</v>
      </c>
      <c r="N163" s="4">
        <f t="shared" si="23"/>
        <v>126.33551254349926</v>
      </c>
      <c r="O163" s="4">
        <f t="shared" si="31"/>
        <v>0.38107037635027424</v>
      </c>
      <c r="P163" s="4">
        <f t="shared" si="32"/>
        <v>-0.59251258811301533</v>
      </c>
    </row>
    <row r="164" spans="1:16">
      <c r="A164" s="7" t="s">
        <v>166</v>
      </c>
      <c r="B164" s="1">
        <v>44353</v>
      </c>
      <c r="E164" s="2">
        <f t="shared" si="24"/>
        <v>157</v>
      </c>
      <c r="F164" s="4">
        <f t="shared" si="22"/>
        <v>1.08294667976946E-7</v>
      </c>
      <c r="G164" s="2">
        <f t="shared" si="25"/>
        <v>0</v>
      </c>
      <c r="I164" s="2">
        <f t="shared" si="26"/>
        <v>157</v>
      </c>
      <c r="J164" s="3" t="str">
        <f t="shared" si="27"/>
        <v>Wrong Year</v>
      </c>
      <c r="K164" s="2">
        <f t="shared" si="28"/>
        <v>78.5</v>
      </c>
      <c r="L164" s="2">
        <f t="shared" si="29"/>
        <v>104.5</v>
      </c>
      <c r="M164" s="4">
        <f t="shared" si="30"/>
        <v>68.469444444444449</v>
      </c>
      <c r="N164" s="4">
        <f t="shared" si="23"/>
        <v>125.01577791969771</v>
      </c>
      <c r="O164" s="4">
        <f t="shared" si="31"/>
        <v>0.36699736166635566</v>
      </c>
      <c r="P164" s="4">
        <f t="shared" si="32"/>
        <v>-0.57380198994441345</v>
      </c>
    </row>
    <row r="165" spans="1:16">
      <c r="A165" s="7" t="s">
        <v>167</v>
      </c>
      <c r="B165" s="1">
        <v>44354</v>
      </c>
      <c r="E165" s="2">
        <f t="shared" si="24"/>
        <v>158</v>
      </c>
      <c r="F165" s="4">
        <f t="shared" si="22"/>
        <v>5.7471808361832727E-8</v>
      </c>
      <c r="G165" s="2">
        <f t="shared" si="25"/>
        <v>0</v>
      </c>
      <c r="I165" s="2">
        <f t="shared" si="26"/>
        <v>158</v>
      </c>
      <c r="J165" s="3" t="str">
        <f t="shared" si="27"/>
        <v>Wrong Year</v>
      </c>
      <c r="K165" s="2">
        <f t="shared" si="28"/>
        <v>79</v>
      </c>
      <c r="L165" s="2">
        <f t="shared" si="29"/>
        <v>104</v>
      </c>
      <c r="M165" s="4">
        <f t="shared" si="30"/>
        <v>69.344444444444449</v>
      </c>
      <c r="N165" s="4">
        <f t="shared" si="23"/>
        <v>123.70359901927657</v>
      </c>
      <c r="O165" s="4">
        <f t="shared" si="31"/>
        <v>0.35274911180425955</v>
      </c>
      <c r="P165" s="4">
        <f t="shared" si="32"/>
        <v>-0.55489668533207004</v>
      </c>
    </row>
    <row r="166" spans="1:16">
      <c r="A166" s="7" t="s">
        <v>168</v>
      </c>
      <c r="B166" s="1">
        <v>44355</v>
      </c>
      <c r="E166" s="2">
        <f t="shared" si="24"/>
        <v>159</v>
      </c>
      <c r="F166" s="4">
        <f t="shared" si="22"/>
        <v>2.9470923196692437E-8</v>
      </c>
      <c r="G166" s="2">
        <f t="shared" si="25"/>
        <v>0</v>
      </c>
      <c r="I166" s="2">
        <f t="shared" si="26"/>
        <v>159</v>
      </c>
      <c r="J166" s="3" t="str">
        <f t="shared" si="27"/>
        <v>Wrong Year</v>
      </c>
      <c r="K166" s="2">
        <f t="shared" si="28"/>
        <v>79.5</v>
      </c>
      <c r="L166" s="2">
        <f t="shared" si="29"/>
        <v>103.5</v>
      </c>
      <c r="M166" s="4">
        <f t="shared" si="30"/>
        <v>70.224999999999994</v>
      </c>
      <c r="N166" s="4">
        <f t="shared" si="23"/>
        <v>122.39896859797771</v>
      </c>
      <c r="O166" s="4">
        <f t="shared" si="31"/>
        <v>0.33832735133068531</v>
      </c>
      <c r="P166" s="4">
        <f t="shared" si="32"/>
        <v>-0.53581159584022175</v>
      </c>
    </row>
    <row r="167" spans="1:16">
      <c r="A167" s="7" t="s">
        <v>169</v>
      </c>
      <c r="B167" s="1">
        <v>44356</v>
      </c>
      <c r="E167" s="2">
        <f t="shared" si="24"/>
        <v>160</v>
      </c>
      <c r="F167" s="4">
        <f t="shared" si="22"/>
        <v>1.4554985262416196E-8</v>
      </c>
      <c r="G167" s="2">
        <f t="shared" si="25"/>
        <v>0</v>
      </c>
      <c r="I167" s="2">
        <f t="shared" si="26"/>
        <v>160</v>
      </c>
      <c r="J167" s="3" t="str">
        <f t="shared" si="27"/>
        <v>Wrong Year</v>
      </c>
      <c r="K167" s="2">
        <f t="shared" si="28"/>
        <v>80</v>
      </c>
      <c r="L167" s="2">
        <f t="shared" si="29"/>
        <v>103</v>
      </c>
      <c r="M167" s="4">
        <f t="shared" si="30"/>
        <v>71.111111111111114</v>
      </c>
      <c r="N167" s="4">
        <f t="shared" si="23"/>
        <v>121.10187938362807</v>
      </c>
      <c r="O167" s="4">
        <f t="shared" si="31"/>
        <v>0.32373394205832112</v>
      </c>
      <c r="P167" s="4">
        <f t="shared" si="32"/>
        <v>-0.51656141537549483</v>
      </c>
    </row>
    <row r="168" spans="1:16">
      <c r="A168" s="7" t="s">
        <v>170</v>
      </c>
      <c r="B168" s="1">
        <v>44357</v>
      </c>
      <c r="E168" s="2">
        <f t="shared" si="24"/>
        <v>161</v>
      </c>
      <c r="F168" s="4">
        <f t="shared" si="22"/>
        <v>6.8973286548164198E-9</v>
      </c>
      <c r="G168" s="2">
        <f t="shared" si="25"/>
        <v>0</v>
      </c>
      <c r="I168" s="2">
        <f t="shared" si="26"/>
        <v>161</v>
      </c>
      <c r="J168" s="3" t="str">
        <f t="shared" si="27"/>
        <v>Wrong Year</v>
      </c>
      <c r="K168" s="2">
        <f t="shared" si="28"/>
        <v>80.5</v>
      </c>
      <c r="L168" s="2">
        <f t="shared" si="29"/>
        <v>102.5</v>
      </c>
      <c r="M168" s="4">
        <f t="shared" si="30"/>
        <v>72.00277777777778</v>
      </c>
      <c r="N168" s="4">
        <f t="shared" si="23"/>
        <v>119.81232407589349</v>
      </c>
      <c r="O168" s="4">
        <f t="shared" si="31"/>
        <v>0.30897088549074125</v>
      </c>
      <c r="P168" s="4">
        <f t="shared" si="32"/>
        <v>-0.49716060214860014</v>
      </c>
    </row>
    <row r="169" spans="1:16">
      <c r="A169" s="7" t="s">
        <v>171</v>
      </c>
      <c r="B169" s="1">
        <v>44358</v>
      </c>
      <c r="E169" s="2">
        <f t="shared" si="24"/>
        <v>162</v>
      </c>
      <c r="F169" s="4">
        <f t="shared" si="22"/>
        <v>3.1225565415192879E-9</v>
      </c>
      <c r="G169" s="2">
        <f t="shared" si="25"/>
        <v>0</v>
      </c>
      <c r="I169" s="2">
        <f t="shared" si="26"/>
        <v>162</v>
      </c>
      <c r="J169" s="3" t="str">
        <f t="shared" si="27"/>
        <v>Wrong Year</v>
      </c>
      <c r="K169" s="2">
        <f t="shared" si="28"/>
        <v>81</v>
      </c>
      <c r="L169" s="2">
        <f t="shared" si="29"/>
        <v>102</v>
      </c>
      <c r="M169" s="4">
        <f t="shared" si="30"/>
        <v>72.900000000000006</v>
      </c>
      <c r="N169" s="4">
        <f t="shared" si="23"/>
        <v>118.5302953460337</v>
      </c>
      <c r="O169" s="4">
        <f t="shared" si="31"/>
        <v>0.29404032523230389</v>
      </c>
      <c r="P169" s="4">
        <f t="shared" si="32"/>
        <v>-0.47762337119195986</v>
      </c>
    </row>
    <row r="170" spans="1:16">
      <c r="A170" s="7" t="s">
        <v>172</v>
      </c>
      <c r="B170" s="1">
        <v>44359</v>
      </c>
      <c r="E170" s="2">
        <f t="shared" si="24"/>
        <v>163</v>
      </c>
      <c r="F170" s="4">
        <f t="shared" si="22"/>
        <v>1.3436497443996547E-9</v>
      </c>
      <c r="G170" s="2">
        <f t="shared" si="25"/>
        <v>0</v>
      </c>
      <c r="I170" s="2">
        <f t="shared" si="26"/>
        <v>163</v>
      </c>
      <c r="J170" s="3" t="str">
        <f t="shared" si="27"/>
        <v>Wrong Year</v>
      </c>
      <c r="K170" s="2">
        <f t="shared" si="28"/>
        <v>81.5</v>
      </c>
      <c r="L170" s="2">
        <f t="shared" si="29"/>
        <v>101.5</v>
      </c>
      <c r="M170" s="4">
        <f t="shared" si="30"/>
        <v>73.802777777777777</v>
      </c>
      <c r="N170" s="4">
        <f t="shared" si="23"/>
        <v>117.25578583665347</v>
      </c>
      <c r="O170" s="4">
        <f t="shared" si="31"/>
        <v>0.27894454935970142</v>
      </c>
      <c r="P170" s="4">
        <f t="shared" si="32"/>
        <v>-0.45796368742196658</v>
      </c>
    </row>
    <row r="171" spans="1:16">
      <c r="A171" s="7" t="s">
        <v>173</v>
      </c>
      <c r="B171" s="1">
        <v>44360</v>
      </c>
      <c r="E171" s="2">
        <f t="shared" si="24"/>
        <v>164</v>
      </c>
      <c r="F171" s="4">
        <f t="shared" si="22"/>
        <v>5.4625190480840001E-10</v>
      </c>
      <c r="G171" s="2">
        <f t="shared" si="25"/>
        <v>0</v>
      </c>
      <c r="I171" s="2">
        <f t="shared" si="26"/>
        <v>164</v>
      </c>
      <c r="J171" s="3" t="str">
        <f t="shared" si="27"/>
        <v>Wrong Year</v>
      </c>
      <c r="K171" s="2">
        <f t="shared" si="28"/>
        <v>82</v>
      </c>
      <c r="L171" s="2">
        <f t="shared" si="29"/>
        <v>101</v>
      </c>
      <c r="M171" s="4">
        <f t="shared" si="30"/>
        <v>74.711111111111109</v>
      </c>
      <c r="N171" s="4">
        <f t="shared" si="23"/>
        <v>115.98878816144642</v>
      </c>
      <c r="O171" s="4">
        <f t="shared" si="31"/>
        <v>0.26368599275172333</v>
      </c>
      <c r="P171" s="4">
        <f t="shared" si="32"/>
        <v>-0.43819525923421154</v>
      </c>
    </row>
    <row r="172" spans="1:16">
      <c r="A172" s="7" t="s">
        <v>174</v>
      </c>
      <c r="B172" s="1">
        <v>44361</v>
      </c>
      <c r="E172" s="2">
        <f t="shared" si="24"/>
        <v>165</v>
      </c>
      <c r="F172" s="4">
        <f t="shared" si="22"/>
        <v>2.0831025064844387E-10</v>
      </c>
      <c r="G172" s="2">
        <f t="shared" si="25"/>
        <v>0</v>
      </c>
      <c r="I172" s="2">
        <f t="shared" si="26"/>
        <v>165</v>
      </c>
      <c r="J172" s="3" t="str">
        <f t="shared" si="27"/>
        <v>Wrong Year</v>
      </c>
      <c r="K172" s="2">
        <f t="shared" si="28"/>
        <v>82.5</v>
      </c>
      <c r="L172" s="2">
        <f t="shared" si="29"/>
        <v>100.5</v>
      </c>
      <c r="M172" s="4">
        <f t="shared" si="30"/>
        <v>75.625</v>
      </c>
      <c r="N172" s="4">
        <f t="shared" si="23"/>
        <v>114.72929490494063</v>
      </c>
      <c r="O172" s="4">
        <f t="shared" si="31"/>
        <v>0.24826723937371628</v>
      </c>
      <c r="P172" s="4">
        <f t="shared" si="32"/>
        <v>-0.41833153261990852</v>
      </c>
    </row>
    <row r="173" spans="1:16">
      <c r="A173" s="7" t="s">
        <v>175</v>
      </c>
      <c r="B173" s="1">
        <v>44362</v>
      </c>
      <c r="E173" s="2">
        <f t="shared" si="24"/>
        <v>166</v>
      </c>
      <c r="F173" s="4">
        <f t="shared" si="22"/>
        <v>7.3871022121198731E-11</v>
      </c>
      <c r="G173" s="2">
        <f t="shared" si="25"/>
        <v>0</v>
      </c>
      <c r="I173" s="2">
        <f t="shared" si="26"/>
        <v>166</v>
      </c>
      <c r="J173" s="3" t="str">
        <f t="shared" si="27"/>
        <v>Wrong Year</v>
      </c>
      <c r="K173" s="2">
        <f t="shared" si="28"/>
        <v>83</v>
      </c>
      <c r="L173" s="2">
        <f t="shared" si="29"/>
        <v>100</v>
      </c>
      <c r="M173" s="4">
        <f t="shared" si="30"/>
        <v>76.544444444444451</v>
      </c>
      <c r="N173" s="4">
        <f t="shared" si="23"/>
        <v>113.47729862223738</v>
      </c>
      <c r="O173" s="4">
        <f t="shared" si="31"/>
        <v>0.23269102451313373</v>
      </c>
      <c r="P173" s="4">
        <f t="shared" si="32"/>
        <v>-0.39838568579116895</v>
      </c>
    </row>
    <row r="174" spans="1:16">
      <c r="A174" s="7" t="s">
        <v>176</v>
      </c>
      <c r="B174" s="1">
        <v>44363</v>
      </c>
      <c r="E174" s="2">
        <f t="shared" si="24"/>
        <v>167</v>
      </c>
      <c r="F174" s="4">
        <f t="shared" si="22"/>
        <v>2.4103624017153391E-11</v>
      </c>
      <c r="G174" s="2">
        <f t="shared" si="25"/>
        <v>0</v>
      </c>
      <c r="I174" s="2">
        <f t="shared" si="26"/>
        <v>167</v>
      </c>
      <c r="J174" s="3" t="str">
        <f t="shared" si="27"/>
        <v>Wrong Year</v>
      </c>
      <c r="K174" s="2">
        <f t="shared" si="28"/>
        <v>83.5</v>
      </c>
      <c r="L174" s="2">
        <f t="shared" si="29"/>
        <v>99.5</v>
      </c>
      <c r="M174" s="4">
        <f t="shared" si="30"/>
        <v>77.469444444444449</v>
      </c>
      <c r="N174" s="4">
        <f t="shared" si="23"/>
        <v>112.23279183874624</v>
      </c>
      <c r="O174" s="4">
        <f t="shared" si="31"/>
        <v>0.21696023696249142</v>
      </c>
      <c r="P174" s="4">
        <f t="shared" si="32"/>
        <v>-0.3783706243027255</v>
      </c>
    </row>
    <row r="175" spans="1:16">
      <c r="A175" s="7" t="s">
        <v>177</v>
      </c>
      <c r="B175" s="1">
        <v>44364</v>
      </c>
      <c r="E175" s="2">
        <f t="shared" si="24"/>
        <v>168</v>
      </c>
      <c r="F175" s="4">
        <f t="shared" si="22"/>
        <v>7.142170040871522E-12</v>
      </c>
      <c r="G175" s="2">
        <f t="shared" si="25"/>
        <v>0</v>
      </c>
      <c r="I175" s="2">
        <f t="shared" si="26"/>
        <v>168</v>
      </c>
      <c r="J175" s="3" t="str">
        <f t="shared" si="27"/>
        <v>Wrong Year</v>
      </c>
      <c r="K175" s="2">
        <f t="shared" si="28"/>
        <v>84</v>
      </c>
      <c r="L175" s="2">
        <f t="shared" si="29"/>
        <v>99</v>
      </c>
      <c r="M175" s="4">
        <f t="shared" si="30"/>
        <v>78.400000000000006</v>
      </c>
      <c r="N175" s="4">
        <f t="shared" si="23"/>
        <v>110.99576704991954</v>
      </c>
      <c r="O175" s="4">
        <f t="shared" si="31"/>
        <v>0.20107792114596457</v>
      </c>
      <c r="P175" s="4">
        <f t="shared" si="32"/>
        <v>-0.35829897665747334</v>
      </c>
    </row>
    <row r="176" spans="1:16">
      <c r="A176" s="7" t="s">
        <v>178</v>
      </c>
      <c r="B176" s="1">
        <v>44365</v>
      </c>
      <c r="E176" s="2">
        <f t="shared" si="24"/>
        <v>169</v>
      </c>
      <c r="F176" s="4">
        <f t="shared" si="22"/>
        <v>1.8902674778281616E-12</v>
      </c>
      <c r="G176" s="2">
        <f t="shared" si="25"/>
        <v>0</v>
      </c>
      <c r="I176" s="2">
        <f t="shared" si="26"/>
        <v>169</v>
      </c>
      <c r="J176" s="3" t="str">
        <f t="shared" si="27"/>
        <v>Wrong Year</v>
      </c>
      <c r="K176" s="2">
        <f t="shared" si="28"/>
        <v>84.5</v>
      </c>
      <c r="L176" s="2">
        <f t="shared" si="29"/>
        <v>98.5</v>
      </c>
      <c r="M176" s="4">
        <f t="shared" si="30"/>
        <v>79.336111111111109</v>
      </c>
      <c r="N176" s="4">
        <f t="shared" si="23"/>
        <v>109.76621672097836</v>
      </c>
      <c r="O176" s="4">
        <f t="shared" si="31"/>
        <v>0.18504727918578245</v>
      </c>
      <c r="P176" s="4">
        <f t="shared" si="32"/>
        <v>-0.33818309038283673</v>
      </c>
    </row>
    <row r="177" spans="1:16">
      <c r="A177" s="7" t="s">
        <v>179</v>
      </c>
      <c r="B177" s="1">
        <v>44366</v>
      </c>
      <c r="E177" s="2">
        <f t="shared" si="24"/>
        <v>170</v>
      </c>
      <c r="F177" s="4">
        <f t="shared" si="22"/>
        <v>4.3743032856952968E-13</v>
      </c>
      <c r="G177" s="2">
        <f t="shared" si="25"/>
        <v>0</v>
      </c>
      <c r="I177" s="2">
        <f t="shared" si="26"/>
        <v>170</v>
      </c>
      <c r="J177" s="3" t="str">
        <f t="shared" si="27"/>
        <v>Wrong Year</v>
      </c>
      <c r="K177" s="2">
        <f t="shared" si="28"/>
        <v>85</v>
      </c>
      <c r="L177" s="2">
        <f t="shared" si="29"/>
        <v>98</v>
      </c>
      <c r="M177" s="4">
        <f t="shared" si="30"/>
        <v>80.277777777777771</v>
      </c>
      <c r="N177" s="4">
        <f t="shared" si="23"/>
        <v>108.54413328663857</v>
      </c>
      <c r="O177" s="4">
        <f t="shared" si="31"/>
        <v>0.16887167290449293</v>
      </c>
      <c r="P177" s="4">
        <f t="shared" si="32"/>
        <v>-0.31803502856507443</v>
      </c>
    </row>
    <row r="178" spans="1:16">
      <c r="A178" s="7" t="s">
        <v>180</v>
      </c>
      <c r="B178" s="1">
        <v>44367</v>
      </c>
      <c r="E178" s="2">
        <f t="shared" si="24"/>
        <v>171</v>
      </c>
      <c r="F178" s="4">
        <f t="shared" si="22"/>
        <v>8.6060941631267981E-14</v>
      </c>
      <c r="G178" s="2">
        <f t="shared" si="25"/>
        <v>0</v>
      </c>
      <c r="I178" s="2">
        <f t="shared" si="26"/>
        <v>171</v>
      </c>
      <c r="J178" s="3" t="str">
        <f t="shared" si="27"/>
        <v>Wrong Year</v>
      </c>
      <c r="K178" s="2">
        <f t="shared" si="28"/>
        <v>85.5</v>
      </c>
      <c r="L178" s="2">
        <f t="shared" si="29"/>
        <v>97.5</v>
      </c>
      <c r="M178" s="4">
        <f t="shared" si="30"/>
        <v>81.224999999999994</v>
      </c>
      <c r="N178" s="4">
        <f t="shared" si="23"/>
        <v>107.3295091508309</v>
      </c>
      <c r="O178" s="4">
        <f t="shared" si="31"/>
        <v>0.15255462575910114</v>
      </c>
      <c r="P178" s="4">
        <f t="shared" si="32"/>
        <v>-0.29786656682827373</v>
      </c>
    </row>
    <row r="179" spans="1:16">
      <c r="A179" s="7" t="s">
        <v>181</v>
      </c>
      <c r="B179" s="1">
        <v>44368</v>
      </c>
      <c r="E179" s="2">
        <f t="shared" si="24"/>
        <v>172</v>
      </c>
      <c r="F179" s="4">
        <f t="shared" si="22"/>
        <v>1.3858654036455859E-14</v>
      </c>
      <c r="G179" s="2">
        <f t="shared" si="25"/>
        <v>0</v>
      </c>
      <c r="I179" s="2">
        <f t="shared" si="26"/>
        <v>172</v>
      </c>
      <c r="J179" s="3" t="str">
        <f t="shared" si="27"/>
        <v>Wrong Year</v>
      </c>
      <c r="K179" s="2">
        <f t="shared" si="28"/>
        <v>86</v>
      </c>
      <c r="L179" s="2">
        <f t="shared" si="29"/>
        <v>97</v>
      </c>
      <c r="M179" s="4">
        <f t="shared" si="30"/>
        <v>82.177777777777777</v>
      </c>
      <c r="N179" s="4">
        <f t="shared" si="23"/>
        <v>106.12233668641865</v>
      </c>
      <c r="O179" s="4">
        <f t="shared" si="31"/>
        <v>0.13609982470300755</v>
      </c>
      <c r="P179" s="4">
        <f t="shared" si="32"/>
        <v>-0.27768919074483273</v>
      </c>
    </row>
    <row r="180" spans="1:16">
      <c r="A180" s="7" t="s">
        <v>182</v>
      </c>
      <c r="B180" s="1">
        <v>44369</v>
      </c>
      <c r="E180" s="2">
        <f t="shared" si="24"/>
        <v>173</v>
      </c>
      <c r="F180" s="4">
        <f t="shared" si="22"/>
        <v>1.7319413346552793E-15</v>
      </c>
      <c r="G180" s="2">
        <f t="shared" si="25"/>
        <v>0</v>
      </c>
      <c r="I180" s="2">
        <f t="shared" si="26"/>
        <v>173</v>
      </c>
      <c r="J180" s="3" t="str">
        <f t="shared" si="27"/>
        <v>Wrong Year</v>
      </c>
      <c r="K180" s="2">
        <f t="shared" si="28"/>
        <v>86.5</v>
      </c>
      <c r="L180" s="2">
        <f t="shared" si="29"/>
        <v>96.5</v>
      </c>
      <c r="M180" s="4">
        <f t="shared" si="30"/>
        <v>83.136111111111106</v>
      </c>
      <c r="N180" s="4">
        <f t="shared" si="23"/>
        <v>104.92260823490894</v>
      </c>
      <c r="O180" s="4">
        <f t="shared" si="31"/>
        <v>0.11951112197159504</v>
      </c>
      <c r="P180" s="4">
        <f t="shared" si="32"/>
        <v>-0.25751409366403755</v>
      </c>
    </row>
    <row r="181" spans="1:16">
      <c r="A181" s="7" t="s">
        <v>183</v>
      </c>
      <c r="B181" s="1">
        <v>44370</v>
      </c>
      <c r="E181" s="2">
        <f t="shared" si="24"/>
        <v>174</v>
      </c>
      <c r="F181" s="4">
        <f t="shared" si="22"/>
        <v>1.5537650356864449E-16</v>
      </c>
      <c r="G181" s="2">
        <f t="shared" si="25"/>
        <v>0</v>
      </c>
      <c r="I181" s="2">
        <f t="shared" si="26"/>
        <v>174</v>
      </c>
      <c r="J181" s="3" t="str">
        <f t="shared" si="27"/>
        <v>Wrong Year</v>
      </c>
      <c r="K181" s="2">
        <f t="shared" si="28"/>
        <v>87</v>
      </c>
      <c r="L181" s="2">
        <f t="shared" si="29"/>
        <v>96</v>
      </c>
      <c r="M181" s="4">
        <f t="shared" si="30"/>
        <v>84.1</v>
      </c>
      <c r="N181" s="4">
        <f t="shared" si="23"/>
        <v>103.73031610616174</v>
      </c>
      <c r="O181" s="4">
        <f t="shared" si="31"/>
        <v>0.10279253678724691</v>
      </c>
      <c r="P181" s="4">
        <f t="shared" si="32"/>
        <v>-0.23735217494541552</v>
      </c>
    </row>
    <row r="182" spans="1:16">
      <c r="A182" s="7" t="s">
        <v>184</v>
      </c>
      <c r="B182" s="1">
        <v>44371</v>
      </c>
      <c r="E182" s="2">
        <f t="shared" si="24"/>
        <v>175</v>
      </c>
      <c r="F182" s="4">
        <f t="shared" si="22"/>
        <v>8.8673362804793222E-18</v>
      </c>
      <c r="G182" s="2">
        <f t="shared" si="25"/>
        <v>0</v>
      </c>
      <c r="I182" s="2">
        <f t="shared" si="26"/>
        <v>175</v>
      </c>
      <c r="J182" s="3" t="str">
        <f t="shared" si="27"/>
        <v>Wrong Year</v>
      </c>
      <c r="K182" s="2">
        <f t="shared" si="28"/>
        <v>87.5</v>
      </c>
      <c r="L182" s="2">
        <f t="shared" si="29"/>
        <v>95.5</v>
      </c>
      <c r="M182" s="4">
        <f t="shared" si="30"/>
        <v>85.069444444444443</v>
      </c>
      <c r="N182" s="4">
        <f t="shared" si="23"/>
        <v>102.54545257809471</v>
      </c>
      <c r="O182" s="4">
        <f t="shared" si="31"/>
        <v>8.594825697951361E-2</v>
      </c>
      <c r="P182" s="4">
        <f t="shared" si="32"/>
        <v>-0.21721403858342908</v>
      </c>
    </row>
    <row r="183" spans="1:16">
      <c r="A183" s="7" t="s">
        <v>185</v>
      </c>
      <c r="B183" s="1">
        <v>44372</v>
      </c>
      <c r="E183" s="2">
        <f t="shared" si="24"/>
        <v>176</v>
      </c>
      <c r="F183" s="4">
        <f t="shared" si="22"/>
        <v>2.629281152275161E-19</v>
      </c>
      <c r="G183" s="2">
        <f t="shared" si="25"/>
        <v>0</v>
      </c>
      <c r="I183" s="2">
        <f t="shared" si="26"/>
        <v>176</v>
      </c>
      <c r="J183" s="3" t="str">
        <f t="shared" si="27"/>
        <v>Wrong Year</v>
      </c>
      <c r="K183" s="2">
        <f t="shared" si="28"/>
        <v>88</v>
      </c>
      <c r="L183" s="2">
        <f t="shared" si="29"/>
        <v>95</v>
      </c>
      <c r="M183" s="4">
        <f t="shared" si="30"/>
        <v>86.044444444444451</v>
      </c>
      <c r="N183" s="4">
        <f t="shared" si="23"/>
        <v>101.36800989638235</v>
      </c>
      <c r="O183" s="4">
        <f t="shared" si="31"/>
        <v>6.8982640516066937E-2</v>
      </c>
      <c r="P183" s="4">
        <f t="shared" si="32"/>
        <v>-0.19710999221007475</v>
      </c>
    </row>
    <row r="184" spans="1:16">
      <c r="A184" s="7" t="s">
        <v>186</v>
      </c>
      <c r="B184" s="1">
        <v>44373</v>
      </c>
      <c r="E184" s="2">
        <f t="shared" si="24"/>
        <v>177</v>
      </c>
      <c r="F184" s="4">
        <f t="shared" si="22"/>
        <v>2.7714482324245487E-21</v>
      </c>
      <c r="G184" s="2">
        <f t="shared" si="25"/>
        <v>0</v>
      </c>
      <c r="I184" s="2">
        <f t="shared" si="26"/>
        <v>177</v>
      </c>
      <c r="J184" s="3" t="str">
        <f t="shared" si="27"/>
        <v>Wrong Year</v>
      </c>
      <c r="K184" s="2">
        <f t="shared" si="28"/>
        <v>88.5</v>
      </c>
      <c r="L184" s="2">
        <f t="shared" si="29"/>
        <v>94.5</v>
      </c>
      <c r="M184" s="4">
        <f t="shared" si="30"/>
        <v>87.025000000000006</v>
      </c>
      <c r="N184" s="4">
        <f t="shared" si="23"/>
        <v>100.1979802741516</v>
      </c>
      <c r="O184" s="4">
        <f t="shared" si="31"/>
        <v>5.1900216940028235E-2</v>
      </c>
      <c r="P184" s="4">
        <f t="shared" si="32"/>
        <v>-0.17705004646202979</v>
      </c>
    </row>
    <row r="185" spans="1:16">
      <c r="A185" s="7" t="s">
        <v>187</v>
      </c>
      <c r="B185" s="1">
        <v>44374</v>
      </c>
      <c r="E185" s="2">
        <f t="shared" si="24"/>
        <v>178</v>
      </c>
      <c r="F185" s="4">
        <f t="shared" si="22"/>
        <v>4.4300708641092633E-24</v>
      </c>
      <c r="G185" s="2">
        <f t="shared" si="25"/>
        <v>0</v>
      </c>
      <c r="I185" s="2">
        <f t="shared" si="26"/>
        <v>178</v>
      </c>
      <c r="J185" s="3" t="str">
        <f t="shared" si="27"/>
        <v>Wrong Year</v>
      </c>
      <c r="K185" s="2">
        <f t="shared" si="28"/>
        <v>89</v>
      </c>
      <c r="L185" s="2">
        <f t="shared" si="29"/>
        <v>94</v>
      </c>
      <c r="M185" s="4">
        <f t="shared" si="30"/>
        <v>88.011111111111106</v>
      </c>
      <c r="N185" s="4">
        <f t="shared" si="23"/>
        <v>99.03535589167285</v>
      </c>
      <c r="O185" s="4">
        <f t="shared" si="31"/>
        <v>3.4705688709196041E-2</v>
      </c>
      <c r="P185" s="4">
        <f t="shared" si="32"/>
        <v>-0.15704391469897688</v>
      </c>
    </row>
    <row r="186" spans="1:16">
      <c r="A186" s="7" t="s">
        <v>188</v>
      </c>
      <c r="B186" s="1">
        <v>44375</v>
      </c>
      <c r="E186" s="2">
        <f t="shared" si="24"/>
        <v>179</v>
      </c>
      <c r="F186" s="4">
        <f t="shared" si="22"/>
        <v>7.0852995668501091E-29</v>
      </c>
      <c r="G186" s="2">
        <f t="shared" si="25"/>
        <v>0</v>
      </c>
      <c r="I186" s="2">
        <f t="shared" si="26"/>
        <v>179</v>
      </c>
      <c r="J186" s="3" t="str">
        <f t="shared" si="27"/>
        <v>Wrong Year</v>
      </c>
      <c r="K186" s="2">
        <f t="shared" si="28"/>
        <v>89.5</v>
      </c>
      <c r="L186" s="2">
        <f t="shared" si="29"/>
        <v>93.5</v>
      </c>
      <c r="M186" s="4">
        <f t="shared" si="30"/>
        <v>89.00277777777778</v>
      </c>
      <c r="N186" s="4">
        <f t="shared" si="23"/>
        <v>97.880128896046912</v>
      </c>
      <c r="O186" s="4">
        <f t="shared" si="31"/>
        <v>1.7403932432628357E-2</v>
      </c>
      <c r="P186" s="4">
        <f t="shared" si="32"/>
        <v>-0.13710101305983066</v>
      </c>
    </row>
    <row r="187" spans="1:16">
      <c r="A187" s="7" t="s">
        <v>189</v>
      </c>
      <c r="B187" s="1">
        <v>44376</v>
      </c>
      <c r="E187" s="2">
        <f t="shared" si="24"/>
        <v>180</v>
      </c>
      <c r="F187" s="4">
        <f t="shared" si="22"/>
        <v>3.9313303198096775E-260</v>
      </c>
      <c r="G187" s="2">
        <f t="shared" si="25"/>
        <v>0</v>
      </c>
      <c r="I187" s="2">
        <f t="shared" si="26"/>
        <v>180</v>
      </c>
      <c r="J187" s="3" t="str">
        <f t="shared" si="27"/>
        <v>Wrong Year</v>
      </c>
      <c r="K187" s="2">
        <f t="shared" si="28"/>
        <v>90</v>
      </c>
      <c r="L187" s="2">
        <f t="shared" si="29"/>
        <v>93</v>
      </c>
      <c r="M187" s="4">
        <f t="shared" si="30"/>
        <v>90</v>
      </c>
      <c r="N187" s="4">
        <f t="shared" si="23"/>
        <v>96.732291400885927</v>
      </c>
      <c r="O187" s="4">
        <f t="shared" si="31"/>
        <v>6.1257422745431001E-17</v>
      </c>
      <c r="P187" s="4">
        <f t="shared" si="32"/>
        <v>-0.11723046084361129</v>
      </c>
    </row>
    <row r="188" spans="1:16">
      <c r="A188" s="7" t="s">
        <v>190</v>
      </c>
      <c r="B188" s="1">
        <v>44377</v>
      </c>
      <c r="E188" s="2">
        <f t="shared" si="24"/>
        <v>181</v>
      </c>
      <c r="F188" s="4">
        <f t="shared" si="22"/>
        <v>7.7438752896548675E-29</v>
      </c>
      <c r="G188" s="2">
        <f t="shared" si="25"/>
        <v>0</v>
      </c>
      <c r="I188" s="2">
        <f t="shared" si="26"/>
        <v>181</v>
      </c>
      <c r="J188" s="3" t="str">
        <f t="shared" si="27"/>
        <v>Wrong Year</v>
      </c>
      <c r="K188" s="2">
        <f t="shared" si="28"/>
        <v>90.5</v>
      </c>
      <c r="L188" s="2">
        <f t="shared" si="29"/>
        <v>92.5</v>
      </c>
      <c r="M188" s="4">
        <f t="shared" si="30"/>
        <v>91.00277777777778</v>
      </c>
      <c r="N188" s="4">
        <f t="shared" si="23"/>
        <v>95.591835485990728</v>
      </c>
      <c r="O188" s="4">
        <f t="shared" si="31"/>
        <v>-1.7500880400917608E-2</v>
      </c>
      <c r="P188" s="4">
        <f t="shared" si="32"/>
        <v>-9.7441081201896748E-2</v>
      </c>
    </row>
    <row r="189" spans="1:16">
      <c r="A189" s="7" t="s">
        <v>191</v>
      </c>
      <c r="B189" s="1">
        <v>44378</v>
      </c>
      <c r="E189" s="2">
        <f t="shared" si="24"/>
        <v>182</v>
      </c>
      <c r="F189" s="4">
        <f t="shared" si="22"/>
        <v>5.2916122662608404E-24</v>
      </c>
      <c r="G189" s="2">
        <f t="shared" si="25"/>
        <v>0</v>
      </c>
      <c r="I189" s="2">
        <f t="shared" si="26"/>
        <v>182</v>
      </c>
      <c r="J189" s="3" t="str">
        <f t="shared" si="27"/>
        <v>Wrong Year</v>
      </c>
      <c r="K189" s="2">
        <f t="shared" si="28"/>
        <v>91</v>
      </c>
      <c r="L189" s="2">
        <f t="shared" si="29"/>
        <v>92</v>
      </c>
      <c r="M189" s="4">
        <f t="shared" si="30"/>
        <v>92.011111111111106</v>
      </c>
      <c r="N189" s="4">
        <f t="shared" si="23"/>
        <v>94.458753197022943</v>
      </c>
      <c r="O189" s="4">
        <f t="shared" si="31"/>
        <v>-3.5093303383337528E-2</v>
      </c>
      <c r="P189" s="4">
        <f t="shared" si="32"/>
        <v>-7.7741402129817422E-2</v>
      </c>
    </row>
    <row r="190" spans="1:16">
      <c r="A190" s="7" t="s">
        <v>192</v>
      </c>
      <c r="B190" s="1">
        <v>44379</v>
      </c>
      <c r="E190" s="2">
        <f t="shared" si="24"/>
        <v>183</v>
      </c>
      <c r="F190" s="4">
        <f t="shared" si="22"/>
        <v>7.5211498509743644E-33</v>
      </c>
      <c r="G190" s="2">
        <f t="shared" si="25"/>
        <v>0</v>
      </c>
      <c r="I190" s="2">
        <f t="shared" si="26"/>
        <v>183</v>
      </c>
      <c r="J190" s="3" t="str">
        <f t="shared" si="27"/>
        <v>Wrong Year</v>
      </c>
      <c r="K190" s="2">
        <f t="shared" si="28"/>
        <v>91.5</v>
      </c>
      <c r="L190" s="2">
        <f t="shared" si="29"/>
        <v>91.5</v>
      </c>
      <c r="M190" s="4">
        <f t="shared" si="30"/>
        <v>93.025000000000006</v>
      </c>
      <c r="N190" s="4">
        <f t="shared" si="23"/>
        <v>93.333036545172163</v>
      </c>
      <c r="O190" s="4">
        <f t="shared" si="31"/>
        <v>-5.2771685581832269E-2</v>
      </c>
      <c r="P190" s="4">
        <f t="shared" si="32"/>
        <v>-5.8139657742725115E-2</v>
      </c>
    </row>
    <row r="191" spans="1:16">
      <c r="A191" s="7" t="s">
        <v>193</v>
      </c>
      <c r="B191" s="1">
        <v>44380</v>
      </c>
      <c r="E191" s="2">
        <f t="shared" si="24"/>
        <v>184</v>
      </c>
      <c r="F191" s="4">
        <f t="shared" si="22"/>
        <v>1.8368449430468801E-37</v>
      </c>
      <c r="G191" s="2">
        <f t="shared" si="25"/>
        <v>0</v>
      </c>
      <c r="I191" s="2">
        <f t="shared" si="26"/>
        <v>184</v>
      </c>
      <c r="J191" s="3" t="str">
        <f t="shared" si="27"/>
        <v>Wrong Year</v>
      </c>
      <c r="K191" s="2">
        <f t="shared" si="28"/>
        <v>92</v>
      </c>
      <c r="L191" s="2">
        <f t="shared" si="29"/>
        <v>91</v>
      </c>
      <c r="M191" s="4">
        <f t="shared" si="30"/>
        <v>94.044444444444451</v>
      </c>
      <c r="N191" s="4">
        <f t="shared" si="23"/>
        <v>92.214677506817523</v>
      </c>
      <c r="O191" s="4">
        <f t="shared" si="31"/>
        <v>-7.0530264998779457E-2</v>
      </c>
      <c r="P191" s="4">
        <f t="shared" si="32"/>
        <v>-3.864378982579153E-2</v>
      </c>
    </row>
    <row r="192" spans="1:16">
      <c r="A192" s="7" t="s">
        <v>194</v>
      </c>
      <c r="B192" s="1">
        <v>44381</v>
      </c>
      <c r="E192" s="2">
        <f t="shared" si="24"/>
        <v>185</v>
      </c>
      <c r="F192" s="4">
        <f t="shared" si="22"/>
        <v>2.5229765302475082E-45</v>
      </c>
      <c r="G192" s="2">
        <f t="shared" si="25"/>
        <v>0</v>
      </c>
      <c r="I192" s="2">
        <f t="shared" si="26"/>
        <v>185</v>
      </c>
      <c r="J192" s="3" t="str">
        <f t="shared" si="27"/>
        <v>Wrong Year</v>
      </c>
      <c r="K192" s="2">
        <f t="shared" si="28"/>
        <v>92.5</v>
      </c>
      <c r="L192" s="2">
        <f t="shared" si="29"/>
        <v>90.5</v>
      </c>
      <c r="M192" s="4">
        <f t="shared" si="30"/>
        <v>95.069444444444443</v>
      </c>
      <c r="N192" s="4">
        <f t="shared" si="23"/>
        <v>91.103668023185548</v>
      </c>
      <c r="O192" s="4">
        <f t="shared" si="31"/>
        <v>-8.8363100481686649E-2</v>
      </c>
      <c r="P192" s="4">
        <f t="shared" si="32"/>
        <v>-1.9261449643992713E-2</v>
      </c>
    </row>
    <row r="193" spans="1:16">
      <c r="A193" s="7" t="s">
        <v>195</v>
      </c>
      <c r="B193" s="1">
        <v>44382</v>
      </c>
      <c r="E193" s="2">
        <f t="shared" si="24"/>
        <v>186</v>
      </c>
      <c r="F193" s="4">
        <f t="shared" si="22"/>
        <v>0</v>
      </c>
      <c r="G193" s="2">
        <f t="shared" si="25"/>
        <v>0</v>
      </c>
      <c r="I193" s="2">
        <f t="shared" si="26"/>
        <v>186</v>
      </c>
      <c r="J193" s="3" t="str">
        <f t="shared" si="27"/>
        <v>Wrong Year</v>
      </c>
      <c r="K193" s="2">
        <f t="shared" si="28"/>
        <v>93</v>
      </c>
      <c r="L193" s="2">
        <f t="shared" si="29"/>
        <v>90</v>
      </c>
      <c r="M193" s="4">
        <f t="shared" si="30"/>
        <v>96.1</v>
      </c>
      <c r="N193" s="4">
        <f t="shared" si="23"/>
        <v>89.999999999999986</v>
      </c>
      <c r="O193" s="4">
        <f t="shared" si="31"/>
        <v>-0.10626407133623318</v>
      </c>
      <c r="P193" s="4">
        <f t="shared" si="32"/>
        <v>2.8330202767046231E-16</v>
      </c>
    </row>
    <row r="194" spans="1:16">
      <c r="A194" s="7" t="s">
        <v>196</v>
      </c>
      <c r="B194" s="1">
        <v>44383</v>
      </c>
      <c r="E194" s="2">
        <f t="shared" si="24"/>
        <v>187</v>
      </c>
      <c r="F194" s="4">
        <f t="shared" si="22"/>
        <v>2.1215076126575846E-45</v>
      </c>
      <c r="G194" s="2">
        <f t="shared" si="25"/>
        <v>0</v>
      </c>
      <c r="I194" s="2">
        <f t="shared" si="26"/>
        <v>187</v>
      </c>
      <c r="J194" s="3" t="str">
        <f t="shared" si="27"/>
        <v>Wrong Year</v>
      </c>
      <c r="K194" s="2">
        <f t="shared" si="28"/>
        <v>93.5</v>
      </c>
      <c r="L194" s="2">
        <f t="shared" si="29"/>
        <v>89.5</v>
      </c>
      <c r="M194" s="4">
        <f t="shared" si="30"/>
        <v>97.136111111111106</v>
      </c>
      <c r="N194" s="4">
        <f t="shared" si="23"/>
        <v>88.903665307129984</v>
      </c>
      <c r="O194" s="4">
        <f t="shared" si="31"/>
        <v>-0.12422687707989247</v>
      </c>
      <c r="P194" s="4">
        <f t="shared" si="32"/>
        <v>1.9133482472141378E-2</v>
      </c>
    </row>
    <row r="195" spans="1:16">
      <c r="A195" s="7" t="s">
        <v>197</v>
      </c>
      <c r="B195" s="1">
        <v>44384</v>
      </c>
      <c r="E195" s="2">
        <f t="shared" si="24"/>
        <v>188</v>
      </c>
      <c r="F195" s="4">
        <f t="shared" si="22"/>
        <v>1.2989422267242945E-37</v>
      </c>
      <c r="G195" s="2">
        <f t="shared" si="25"/>
        <v>0</v>
      </c>
      <c r="I195" s="2">
        <f t="shared" si="26"/>
        <v>188</v>
      </c>
      <c r="J195" s="3" t="str">
        <f t="shared" si="27"/>
        <v>Wrong Year</v>
      </c>
      <c r="K195" s="2">
        <f t="shared" si="28"/>
        <v>94</v>
      </c>
      <c r="L195" s="2">
        <f t="shared" si="29"/>
        <v>89</v>
      </c>
      <c r="M195" s="4">
        <f t="shared" si="30"/>
        <v>98.177777777777777</v>
      </c>
      <c r="N195" s="4">
        <f t="shared" si="23"/>
        <v>87.81465577822928</v>
      </c>
      <c r="O195" s="4">
        <f t="shared" si="31"/>
        <v>-0.14224503734103344</v>
      </c>
      <c r="P195" s="4">
        <f t="shared" si="32"/>
        <v>3.8132204789699108E-2</v>
      </c>
    </row>
    <row r="196" spans="1:16">
      <c r="A196" s="7" t="s">
        <v>198</v>
      </c>
      <c r="B196" s="1">
        <v>44385</v>
      </c>
      <c r="E196" s="2">
        <f t="shared" si="24"/>
        <v>189</v>
      </c>
      <c r="F196" s="4">
        <f t="shared" si="22"/>
        <v>4.4740074557480922E-33</v>
      </c>
      <c r="G196" s="2">
        <f t="shared" si="25"/>
        <v>0</v>
      </c>
      <c r="I196" s="2">
        <f t="shared" si="26"/>
        <v>189</v>
      </c>
      <c r="J196" s="3" t="str">
        <f t="shared" si="27"/>
        <v>Wrong Year</v>
      </c>
      <c r="K196" s="2">
        <f t="shared" si="28"/>
        <v>94.5</v>
      </c>
      <c r="L196" s="2">
        <f t="shared" si="29"/>
        <v>88.5</v>
      </c>
      <c r="M196" s="4">
        <f t="shared" si="30"/>
        <v>99.224999999999994</v>
      </c>
      <c r="N196" s="4">
        <f t="shared" si="23"/>
        <v>86.732963210371906</v>
      </c>
      <c r="O196" s="4">
        <f t="shared" si="31"/>
        <v>-0.16031189190839104</v>
      </c>
      <c r="P196" s="4">
        <f t="shared" si="32"/>
        <v>5.6989654892050969E-2</v>
      </c>
    </row>
    <row r="197" spans="1:16">
      <c r="A197" s="7" t="s">
        <v>199</v>
      </c>
      <c r="B197" s="1">
        <v>44386</v>
      </c>
      <c r="E197" s="2">
        <f t="shared" si="24"/>
        <v>190</v>
      </c>
      <c r="F197" s="4">
        <f t="shared" si="22"/>
        <v>7.185103183619001E-30</v>
      </c>
      <c r="G197" s="2">
        <f t="shared" si="25"/>
        <v>0</v>
      </c>
      <c r="I197" s="2">
        <f t="shared" si="26"/>
        <v>190</v>
      </c>
      <c r="J197" s="3" t="str">
        <f t="shared" si="27"/>
        <v>Wrong Year</v>
      </c>
      <c r="K197" s="2">
        <f t="shared" si="28"/>
        <v>95</v>
      </c>
      <c r="L197" s="2">
        <f t="shared" si="29"/>
        <v>88</v>
      </c>
      <c r="M197" s="4">
        <f t="shared" si="30"/>
        <v>100.27777777777777</v>
      </c>
      <c r="N197" s="4">
        <f t="shared" si="23"/>
        <v>85.658579363681213</v>
      </c>
      <c r="O197" s="4">
        <f t="shared" si="31"/>
        <v>-0.17842060093583181</v>
      </c>
      <c r="P197" s="4">
        <f t="shared" si="32"/>
        <v>7.5699598711259752E-2</v>
      </c>
    </row>
    <row r="198" spans="1:16">
      <c r="A198" s="7" t="s">
        <v>200</v>
      </c>
      <c r="B198" s="1">
        <v>44387</v>
      </c>
      <c r="E198" s="2">
        <f t="shared" si="24"/>
        <v>191</v>
      </c>
      <c r="F198" s="4">
        <f t="shared" si="22"/>
        <v>2.1480449791278157E-27</v>
      </c>
      <c r="G198" s="2">
        <f t="shared" si="25"/>
        <v>0</v>
      </c>
      <c r="I198" s="2">
        <f t="shared" si="26"/>
        <v>191</v>
      </c>
      <c r="J198" s="3" t="str">
        <f t="shared" si="27"/>
        <v>Wrong Year</v>
      </c>
      <c r="K198" s="2">
        <f t="shared" si="28"/>
        <v>95.5</v>
      </c>
      <c r="L198" s="2">
        <f t="shared" si="29"/>
        <v>87.5</v>
      </c>
      <c r="M198" s="4">
        <f t="shared" si="30"/>
        <v>101.33611111111111</v>
      </c>
      <c r="N198" s="4">
        <f t="shared" si="23"/>
        <v>84.591495960952727</v>
      </c>
      <c r="O198" s="4">
        <f t="shared" si="31"/>
        <v>-0.19656414530732838</v>
      </c>
      <c r="P198" s="4">
        <f t="shared" si="32"/>
        <v>9.4256077053821108E-2</v>
      </c>
    </row>
    <row r="199" spans="1:16">
      <c r="A199" s="7" t="s">
        <v>201</v>
      </c>
      <c r="B199" s="1">
        <v>44388</v>
      </c>
      <c r="E199" s="2">
        <f t="shared" si="24"/>
        <v>192</v>
      </c>
      <c r="F199" s="4">
        <f t="shared" si="22"/>
        <v>2.2148898246577602E-25</v>
      </c>
      <c r="G199" s="2">
        <f t="shared" si="25"/>
        <v>0</v>
      </c>
      <c r="I199" s="2">
        <f t="shared" si="26"/>
        <v>192</v>
      </c>
      <c r="J199" s="3" t="str">
        <f t="shared" si="27"/>
        <v>Wrong Year</v>
      </c>
      <c r="K199" s="2">
        <f t="shared" si="28"/>
        <v>96</v>
      </c>
      <c r="L199" s="2">
        <f t="shared" si="29"/>
        <v>87</v>
      </c>
      <c r="M199" s="4">
        <f t="shared" si="30"/>
        <v>102.4</v>
      </c>
      <c r="N199" s="4">
        <f t="shared" si="23"/>
        <v>83.531704687272665</v>
      </c>
      <c r="O199" s="4">
        <f t="shared" si="31"/>
        <v>-0.2147353271670632</v>
      </c>
      <c r="P199" s="4">
        <f t="shared" si="32"/>
        <v>0.11265340230472386</v>
      </c>
    </row>
    <row r="200" spans="1:16">
      <c r="A200" s="7" t="s">
        <v>202</v>
      </c>
      <c r="B200" s="1">
        <v>44389</v>
      </c>
      <c r="E200" s="2">
        <f t="shared" si="24"/>
        <v>193</v>
      </c>
      <c r="F200" s="4">
        <f t="shared" ref="F200:F263" si="33">IF(OR(E200="pending",E200="Wrong Year"),E200,IF(E200&lt;183,POWER(O200,G$3),POWER(P200,G$4)))</f>
        <v>1.0945521311057563E-23</v>
      </c>
      <c r="G200" s="2">
        <f t="shared" si="25"/>
        <v>0</v>
      </c>
      <c r="I200" s="2">
        <f t="shared" si="26"/>
        <v>193</v>
      </c>
      <c r="J200" s="3" t="str">
        <f t="shared" si="27"/>
        <v>Wrong Year</v>
      </c>
      <c r="K200" s="2">
        <f t="shared" si="28"/>
        <v>96.5</v>
      </c>
      <c r="L200" s="2">
        <f t="shared" si="29"/>
        <v>86.5</v>
      </c>
      <c r="M200" s="4">
        <f t="shared" si="30"/>
        <v>103.46944444444445</v>
      </c>
      <c r="N200" s="4">
        <f t="shared" ref="N200:N263" si="34">IF(OR(E200="pending",E200="Wrong Year"),E200,(L200^G$5)/(90^(G$5-1)))</f>
        <v>82.479197189628351</v>
      </c>
      <c r="O200" s="4">
        <f t="shared" si="31"/>
        <v>-0.23292677061957512</v>
      </c>
      <c r="P200" s="4">
        <f t="shared" si="32"/>
        <v>0.13088615496482819</v>
      </c>
    </row>
    <row r="201" spans="1:16">
      <c r="A201" s="7" t="s">
        <v>203</v>
      </c>
      <c r="B201" s="1">
        <v>44390</v>
      </c>
      <c r="E201" s="2">
        <f t="shared" ref="E201:E264" si="35">IF(AND(I201&gt;-1,I201&lt;367),I201,J201)</f>
        <v>194</v>
      </c>
      <c r="F201" s="4">
        <f t="shared" si="33"/>
        <v>3.1549395016585547E-22</v>
      </c>
      <c r="G201" s="2">
        <f t="shared" ref="G201:G264" si="36">IF(OR(E201="pending",E201="Wrong Year"),E201,C201*F201)</f>
        <v>0</v>
      </c>
      <c r="I201" s="2">
        <f t="shared" ref="I201:I264" si="37">B201-I$3</f>
        <v>194</v>
      </c>
      <c r="J201" s="3" t="str">
        <f t="shared" ref="J201:J264" si="38">IF(I201=I$5,"pending","Wrong Year")</f>
        <v>Wrong Year</v>
      </c>
      <c r="K201" s="2">
        <f t="shared" ref="K201:K264" si="39">IF(OR(E201="pending",E201="Wrong Year"),E201,E201/2)</f>
        <v>97</v>
      </c>
      <c r="L201" s="2">
        <f t="shared" ref="L201:L264" si="40">IF(OR(E201="pending",E201="Wrong Year"),E201,(183-(E201/2)))</f>
        <v>86</v>
      </c>
      <c r="M201" s="4">
        <f t="shared" ref="M201:M264" si="41">IF(OR(E201="pending",E201="Wrong Year"),E201,(K201^G$2)/(90^(G$2-1)))</f>
        <v>104.54444444444445</v>
      </c>
      <c r="N201" s="4">
        <f t="shared" si="34"/>
        <v>81.433965076513104</v>
      </c>
      <c r="O201" s="4">
        <f t="shared" ref="O201:O264" si="42">IF(OR(E201="pending",E201="Wrong Year"),E201,COS(M201*PI()/180))</f>
        <v>-0.25113092260484965</v>
      </c>
      <c r="P201" s="4">
        <f t="shared" ref="P201:P264" si="43">IF(OR(E201="pending",E201="Wrong Year"),E201,COS(N201*PI()/180))</f>
        <v>0.14894918003221336</v>
      </c>
    </row>
    <row r="202" spans="1:16">
      <c r="A202" s="7" t="s">
        <v>204</v>
      </c>
      <c r="B202" s="1">
        <v>44391</v>
      </c>
      <c r="E202" s="2">
        <f t="shared" si="35"/>
        <v>195</v>
      </c>
      <c r="F202" s="4">
        <f t="shared" si="33"/>
        <v>6.0206189880325125E-21</v>
      </c>
      <c r="G202" s="2">
        <f t="shared" si="36"/>
        <v>0</v>
      </c>
      <c r="I202" s="2">
        <f t="shared" si="37"/>
        <v>195</v>
      </c>
      <c r="J202" s="3" t="str">
        <f t="shared" si="38"/>
        <v>Wrong Year</v>
      </c>
      <c r="K202" s="2">
        <f t="shared" si="39"/>
        <v>97.5</v>
      </c>
      <c r="L202" s="2">
        <f t="shared" si="40"/>
        <v>85.5</v>
      </c>
      <c r="M202" s="4">
        <f t="shared" si="41"/>
        <v>105.625</v>
      </c>
      <c r="N202" s="4">
        <f t="shared" si="34"/>
        <v>80.395999917525614</v>
      </c>
      <c r="O202" s="4">
        <f t="shared" si="42"/>
        <v>-0.26934005395322586</v>
      </c>
      <c r="P202" s="4">
        <f t="shared" si="43"/>
        <v>0.16683758323794981</v>
      </c>
    </row>
    <row r="203" spans="1:16">
      <c r="A203" s="7" t="s">
        <v>205</v>
      </c>
      <c r="B203" s="1">
        <v>44392</v>
      </c>
      <c r="E203" s="2">
        <f t="shared" si="35"/>
        <v>196</v>
      </c>
      <c r="F203" s="4">
        <f t="shared" si="33"/>
        <v>8.2940192142768307E-20</v>
      </c>
      <c r="G203" s="2">
        <f t="shared" si="36"/>
        <v>0</v>
      </c>
      <c r="I203" s="2">
        <f t="shared" si="37"/>
        <v>196</v>
      </c>
      <c r="J203" s="3" t="str">
        <f t="shared" si="38"/>
        <v>Wrong Year</v>
      </c>
      <c r="K203" s="2">
        <f t="shared" si="39"/>
        <v>98</v>
      </c>
      <c r="L203" s="2">
        <f t="shared" si="40"/>
        <v>85</v>
      </c>
      <c r="M203" s="4">
        <f t="shared" si="41"/>
        <v>106.71111111111111</v>
      </c>
      <c r="N203" s="4">
        <f t="shared" si="34"/>
        <v>79.365293242960718</v>
      </c>
      <c r="O203" s="4">
        <f t="shared" si="42"/>
        <v>-0.28754626062498156</v>
      </c>
      <c r="P203" s="4">
        <f t="shared" si="43"/>
        <v>0.1845467271465499</v>
      </c>
    </row>
    <row r="204" spans="1:16">
      <c r="A204" s="7" t="s">
        <v>206</v>
      </c>
      <c r="B204" s="1">
        <v>44393</v>
      </c>
      <c r="E204" s="2">
        <f t="shared" si="35"/>
        <v>197</v>
      </c>
      <c r="F204" s="4">
        <f t="shared" si="33"/>
        <v>8.7734888662871856E-19</v>
      </c>
      <c r="G204" s="2">
        <f t="shared" si="36"/>
        <v>0</v>
      </c>
      <c r="I204" s="2">
        <f t="shared" si="37"/>
        <v>197</v>
      </c>
      <c r="J204" s="3" t="str">
        <f t="shared" si="38"/>
        <v>Wrong Year</v>
      </c>
      <c r="K204" s="2">
        <f t="shared" si="39"/>
        <v>98.5</v>
      </c>
      <c r="L204" s="2">
        <f t="shared" si="40"/>
        <v>84.5</v>
      </c>
      <c r="M204" s="4">
        <f t="shared" si="41"/>
        <v>107.80277777777778</v>
      </c>
      <c r="N204" s="4">
        <f t="shared" si="34"/>
        <v>78.341836543395502</v>
      </c>
      <c r="O204" s="4">
        <f t="shared" si="42"/>
        <v>-0.30574146513940664</v>
      </c>
      <c r="P204" s="4">
        <f t="shared" si="43"/>
        <v>0.20207222713097742</v>
      </c>
    </row>
    <row r="205" spans="1:16">
      <c r="A205" s="7" t="s">
        <v>207</v>
      </c>
      <c r="B205" s="1">
        <v>44394</v>
      </c>
      <c r="E205" s="2">
        <f t="shared" si="35"/>
        <v>198</v>
      </c>
      <c r="F205" s="4">
        <f t="shared" si="33"/>
        <v>7.4587171406261302E-18</v>
      </c>
      <c r="G205" s="2">
        <f t="shared" si="36"/>
        <v>0</v>
      </c>
      <c r="I205" s="2">
        <f t="shared" si="37"/>
        <v>198</v>
      </c>
      <c r="J205" s="3" t="str">
        <f t="shared" si="38"/>
        <v>Wrong Year</v>
      </c>
      <c r="K205" s="2">
        <f t="shared" si="39"/>
        <v>99</v>
      </c>
      <c r="L205" s="2">
        <f t="shared" si="40"/>
        <v>84</v>
      </c>
      <c r="M205" s="4">
        <f t="shared" si="41"/>
        <v>108.9</v>
      </c>
      <c r="N205" s="4">
        <f t="shared" si="34"/>
        <v>77.325621269267785</v>
      </c>
      <c r="O205" s="4">
        <f t="shared" si="42"/>
        <v>-0.32391741819814968</v>
      </c>
      <c r="P205" s="4">
        <f t="shared" si="43"/>
        <v>0.21940994723195942</v>
      </c>
    </row>
    <row r="206" spans="1:16">
      <c r="A206" s="7" t="s">
        <v>208</v>
      </c>
      <c r="B206" s="1">
        <v>44395</v>
      </c>
      <c r="E206" s="2">
        <f t="shared" si="35"/>
        <v>199</v>
      </c>
      <c r="F206" s="4">
        <f t="shared" si="33"/>
        <v>5.275734986599416E-17</v>
      </c>
      <c r="G206" s="2">
        <f t="shared" si="36"/>
        <v>0</v>
      </c>
      <c r="I206" s="2">
        <f t="shared" si="37"/>
        <v>199</v>
      </c>
      <c r="J206" s="3" t="str">
        <f t="shared" si="38"/>
        <v>Wrong Year</v>
      </c>
      <c r="K206" s="2">
        <f t="shared" si="39"/>
        <v>99.5</v>
      </c>
      <c r="L206" s="2">
        <f t="shared" si="40"/>
        <v>83.5</v>
      </c>
      <c r="M206" s="4">
        <f t="shared" si="41"/>
        <v>110.00277777777778</v>
      </c>
      <c r="N206" s="4">
        <f t="shared" si="34"/>
        <v>76.316638830447644</v>
      </c>
      <c r="O206" s="4">
        <f t="shared" si="42"/>
        <v>-0.34206570050756091</v>
      </c>
      <c r="P206" s="4">
        <f t="shared" si="43"/>
        <v>0.23655599591101564</v>
      </c>
    </row>
    <row r="207" spans="1:16">
      <c r="A207" s="7" t="s">
        <v>209</v>
      </c>
      <c r="B207" s="1">
        <v>44396</v>
      </c>
      <c r="E207" s="2">
        <f t="shared" si="35"/>
        <v>200</v>
      </c>
      <c r="F207" s="4">
        <f t="shared" si="33"/>
        <v>3.1895282754450583E-16</v>
      </c>
      <c r="G207" s="2">
        <f t="shared" si="36"/>
        <v>0</v>
      </c>
      <c r="I207" s="2">
        <f t="shared" si="37"/>
        <v>200</v>
      </c>
      <c r="J207" s="3" t="str">
        <f t="shared" si="38"/>
        <v>Wrong Year</v>
      </c>
      <c r="K207" s="2">
        <f t="shared" si="39"/>
        <v>100</v>
      </c>
      <c r="L207" s="2">
        <f t="shared" si="40"/>
        <v>83</v>
      </c>
      <c r="M207" s="4">
        <f t="shared" si="41"/>
        <v>111.11111111111111</v>
      </c>
      <c r="N207" s="4">
        <f t="shared" si="34"/>
        <v>75.314880595800574</v>
      </c>
      <c r="O207" s="4">
        <f t="shared" si="42"/>
        <v>-0.36017772480471039</v>
      </c>
      <c r="P207" s="4">
        <f t="shared" si="43"/>
        <v>0.25350672170639865</v>
      </c>
    </row>
    <row r="208" spans="1:16">
      <c r="A208" s="7" t="s">
        <v>210</v>
      </c>
      <c r="B208" s="1">
        <v>44397</v>
      </c>
      <c r="E208" s="2">
        <f t="shared" si="35"/>
        <v>201</v>
      </c>
      <c r="F208" s="4">
        <f t="shared" si="33"/>
        <v>1.68372878170016E-15</v>
      </c>
      <c r="G208" s="2">
        <f t="shared" si="36"/>
        <v>0</v>
      </c>
      <c r="I208" s="2">
        <f t="shared" si="37"/>
        <v>201</v>
      </c>
      <c r="J208" s="3" t="str">
        <f t="shared" si="38"/>
        <v>Wrong Year</v>
      </c>
      <c r="K208" s="2">
        <f t="shared" si="39"/>
        <v>100.5</v>
      </c>
      <c r="L208" s="2">
        <f t="shared" si="40"/>
        <v>82.5</v>
      </c>
      <c r="M208" s="4">
        <f t="shared" si="41"/>
        <v>112.22499999999999</v>
      </c>
      <c r="N208" s="4">
        <f t="shared" si="34"/>
        <v>74.320337892746025</v>
      </c>
      <c r="O208" s="4">
        <f t="shared" si="42"/>
        <v>-0.3782447380916793</v>
      </c>
      <c r="P208" s="4">
        <f t="shared" si="43"/>
        <v>0.27025870880078123</v>
      </c>
    </row>
    <row r="209" spans="1:16">
      <c r="A209" s="7" t="s">
        <v>211</v>
      </c>
      <c r="B209" s="1">
        <v>44398</v>
      </c>
      <c r="E209" s="2">
        <f t="shared" si="35"/>
        <v>202</v>
      </c>
      <c r="F209" s="4">
        <f t="shared" si="33"/>
        <v>7.895928385580802E-15</v>
      </c>
      <c r="G209" s="2">
        <f t="shared" si="36"/>
        <v>0</v>
      </c>
      <c r="I209" s="2">
        <f t="shared" si="37"/>
        <v>202</v>
      </c>
      <c r="J209" s="3" t="str">
        <f t="shared" si="38"/>
        <v>Wrong Year</v>
      </c>
      <c r="K209" s="2">
        <f t="shared" si="39"/>
        <v>101</v>
      </c>
      <c r="L209" s="2">
        <f t="shared" si="40"/>
        <v>82</v>
      </c>
      <c r="M209" s="4">
        <f t="shared" si="41"/>
        <v>113.34444444444445</v>
      </c>
      <c r="N209" s="4">
        <f t="shared" si="34"/>
        <v>73.333002006806268</v>
      </c>
      <c r="O209" s="4">
        <f t="shared" si="42"/>
        <v>-0.39625782408266963</v>
      </c>
      <c r="P209" s="4">
        <f t="shared" si="43"/>
        <v>0.28680877250941444</v>
      </c>
    </row>
    <row r="210" spans="1:16">
      <c r="A210" s="7" t="s">
        <v>212</v>
      </c>
      <c r="B210" s="1">
        <v>44399</v>
      </c>
      <c r="E210" s="2">
        <f t="shared" si="35"/>
        <v>203</v>
      </c>
      <c r="F210" s="4">
        <f t="shared" si="33"/>
        <v>3.3361394015706408E-14</v>
      </c>
      <c r="G210" s="2">
        <f t="shared" si="36"/>
        <v>0</v>
      </c>
      <c r="I210" s="2">
        <f t="shared" si="37"/>
        <v>203</v>
      </c>
      <c r="J210" s="3" t="str">
        <f t="shared" si="38"/>
        <v>Wrong Year</v>
      </c>
      <c r="K210" s="2">
        <f t="shared" si="39"/>
        <v>101.5</v>
      </c>
      <c r="L210" s="2">
        <f t="shared" si="40"/>
        <v>81.5</v>
      </c>
      <c r="M210" s="4">
        <f t="shared" si="41"/>
        <v>114.46944444444445</v>
      </c>
      <c r="N210" s="4">
        <f t="shared" si="34"/>
        <v>72.352864181147567</v>
      </c>
      <c r="O210" s="4">
        <f t="shared" si="42"/>
        <v>-0.41420790586837447</v>
      </c>
      <c r="P210" s="4">
        <f t="shared" si="43"/>
        <v>0.303153954697095</v>
      </c>
    </row>
    <row r="211" spans="1:16">
      <c r="A211" s="7" t="s">
        <v>213</v>
      </c>
      <c r="B211" s="1">
        <v>44400</v>
      </c>
      <c r="E211" s="2">
        <f t="shared" si="35"/>
        <v>204</v>
      </c>
      <c r="F211" s="4">
        <f t="shared" si="33"/>
        <v>1.284907790985587E-13</v>
      </c>
      <c r="G211" s="2">
        <f t="shared" si="36"/>
        <v>0</v>
      </c>
      <c r="I211" s="2">
        <f t="shared" si="37"/>
        <v>204</v>
      </c>
      <c r="J211" s="3" t="str">
        <f t="shared" si="38"/>
        <v>Wrong Year</v>
      </c>
      <c r="K211" s="2">
        <f t="shared" si="39"/>
        <v>102</v>
      </c>
      <c r="L211" s="2">
        <f t="shared" si="40"/>
        <v>81</v>
      </c>
      <c r="M211" s="4">
        <f t="shared" si="41"/>
        <v>115.6</v>
      </c>
      <c r="N211" s="4">
        <f t="shared" si="34"/>
        <v>71.379915616115241</v>
      </c>
      <c r="O211" s="4">
        <f t="shared" si="42"/>
        <v>-0.43208574880198242</v>
      </c>
      <c r="P211" s="4">
        <f t="shared" si="43"/>
        <v>0.31929151913201331</v>
      </c>
    </row>
    <row r="212" spans="1:16">
      <c r="A212" s="7" t="s">
        <v>214</v>
      </c>
      <c r="B212" s="1">
        <v>44401</v>
      </c>
      <c r="E212" s="2">
        <f t="shared" si="35"/>
        <v>205</v>
      </c>
      <c r="F212" s="4">
        <f t="shared" si="33"/>
        <v>4.5555675257791481E-13</v>
      </c>
      <c r="G212" s="2">
        <f t="shared" si="36"/>
        <v>0</v>
      </c>
      <c r="I212" s="2">
        <f t="shared" si="37"/>
        <v>205</v>
      </c>
      <c r="J212" s="3" t="str">
        <f t="shared" si="38"/>
        <v>Wrong Year</v>
      </c>
      <c r="K212" s="2">
        <f t="shared" si="39"/>
        <v>102.5</v>
      </c>
      <c r="L212" s="2">
        <f t="shared" si="40"/>
        <v>80.5</v>
      </c>
      <c r="M212" s="4">
        <f t="shared" si="41"/>
        <v>116.73611111111111</v>
      </c>
      <c r="N212" s="4">
        <f t="shared" si="34"/>
        <v>70.414147468758742</v>
      </c>
      <c r="O212" s="4">
        <f t="shared" si="42"/>
        <v>-0.44988196361106625</v>
      </c>
      <c r="P212" s="4">
        <f t="shared" si="43"/>
        <v>0.33521894678438946</v>
      </c>
    </row>
    <row r="213" spans="1:16">
      <c r="A213" s="7" t="s">
        <v>215</v>
      </c>
      <c r="B213" s="1">
        <v>44402</v>
      </c>
      <c r="E213" s="2">
        <f t="shared" si="35"/>
        <v>206</v>
      </c>
      <c r="F213" s="4">
        <f t="shared" si="33"/>
        <v>1.4991993779524679E-12</v>
      </c>
      <c r="G213" s="2">
        <f t="shared" si="36"/>
        <v>0</v>
      </c>
      <c r="I213" s="2">
        <f t="shared" si="37"/>
        <v>206</v>
      </c>
      <c r="J213" s="3" t="str">
        <f t="shared" si="38"/>
        <v>Wrong Year</v>
      </c>
      <c r="K213" s="2">
        <f t="shared" si="39"/>
        <v>103</v>
      </c>
      <c r="L213" s="2">
        <f t="shared" si="40"/>
        <v>80</v>
      </c>
      <c r="M213" s="4">
        <f t="shared" si="41"/>
        <v>117.87777777777778</v>
      </c>
      <c r="N213" s="4">
        <f t="shared" si="34"/>
        <v>69.455550852350001</v>
      </c>
      <c r="O213" s="4">
        <f t="shared" si="42"/>
        <v>-0.46758700973952227</v>
      </c>
      <c r="P213" s="4">
        <f t="shared" si="43"/>
        <v>0.35093393107741189</v>
      </c>
    </row>
    <row r="214" spans="1:16">
      <c r="A214" s="7" t="s">
        <v>216</v>
      </c>
      <c r="B214" s="1">
        <v>44403</v>
      </c>
      <c r="E214" s="2">
        <f t="shared" si="35"/>
        <v>207</v>
      </c>
      <c r="F214" s="4">
        <f t="shared" si="33"/>
        <v>4.6121279267506232E-12</v>
      </c>
      <c r="G214" s="2">
        <f t="shared" si="36"/>
        <v>0</v>
      </c>
      <c r="I214" s="2">
        <f t="shared" si="37"/>
        <v>207</v>
      </c>
      <c r="J214" s="3" t="str">
        <f t="shared" si="38"/>
        <v>Wrong Year</v>
      </c>
      <c r="K214" s="2">
        <f t="shared" si="39"/>
        <v>103.5</v>
      </c>
      <c r="L214" s="2">
        <f t="shared" si="40"/>
        <v>79.5</v>
      </c>
      <c r="M214" s="4">
        <f t="shared" si="41"/>
        <v>119.02500000000001</v>
      </c>
      <c r="N214" s="4">
        <f t="shared" si="34"/>
        <v>68.504116835892574</v>
      </c>
      <c r="O214" s="4">
        <f t="shared" si="42"/>
        <v>-0.48519119892358376</v>
      </c>
      <c r="P214" s="4">
        <f t="shared" si="43"/>
        <v>0.36643437309782567</v>
      </c>
    </row>
    <row r="215" spans="1:16">
      <c r="A215" s="7" t="s">
        <v>217</v>
      </c>
      <c r="B215" s="1">
        <v>44404</v>
      </c>
      <c r="E215" s="2">
        <f t="shared" si="35"/>
        <v>208</v>
      </c>
      <c r="F215" s="4">
        <f t="shared" si="33"/>
        <v>1.3345036847357197E-11</v>
      </c>
      <c r="G215" s="2">
        <f t="shared" si="36"/>
        <v>0</v>
      </c>
      <c r="I215" s="2">
        <f t="shared" si="37"/>
        <v>208</v>
      </c>
      <c r="J215" s="3" t="str">
        <f t="shared" si="38"/>
        <v>Wrong Year</v>
      </c>
      <c r="K215" s="2">
        <f t="shared" si="39"/>
        <v>104</v>
      </c>
      <c r="L215" s="2">
        <f t="shared" si="40"/>
        <v>79</v>
      </c>
      <c r="M215" s="4">
        <f t="shared" si="41"/>
        <v>120.17777777777778</v>
      </c>
      <c r="N215" s="4">
        <f t="shared" si="34"/>
        <v>67.559836443621748</v>
      </c>
      <c r="O215" s="4">
        <f t="shared" si="42"/>
        <v>-0.50268469900582757</v>
      </c>
      <c r="P215" s="4">
        <f t="shared" si="43"/>
        <v>0.38171837677321407</v>
      </c>
    </row>
    <row r="216" spans="1:16">
      <c r="A216" s="7" t="s">
        <v>218</v>
      </c>
      <c r="B216" s="1">
        <v>44405</v>
      </c>
      <c r="E216" s="2">
        <f t="shared" si="35"/>
        <v>209</v>
      </c>
      <c r="F216" s="4">
        <f t="shared" si="33"/>
        <v>3.6510255906858834E-11</v>
      </c>
      <c r="G216" s="2">
        <f t="shared" si="36"/>
        <v>0</v>
      </c>
      <c r="I216" s="2">
        <f t="shared" si="37"/>
        <v>209</v>
      </c>
      <c r="J216" s="3" t="str">
        <f t="shared" si="38"/>
        <v>Wrong Year</v>
      </c>
      <c r="K216" s="2">
        <f t="shared" si="39"/>
        <v>104.5</v>
      </c>
      <c r="L216" s="2">
        <f t="shared" si="40"/>
        <v>78.5</v>
      </c>
      <c r="M216" s="4">
        <f t="shared" si="41"/>
        <v>121.33611111111111</v>
      </c>
      <c r="N216" s="4">
        <f t="shared" si="34"/>
        <v>66.622700654497393</v>
      </c>
      <c r="O216" s="4">
        <f t="shared" si="42"/>
        <v>-0.52005753799093346</v>
      </c>
      <c r="P216" s="4">
        <f t="shared" si="43"/>
        <v>0.39678424402272333</v>
      </c>
    </row>
    <row r="217" spans="1:16">
      <c r="A217" s="7" t="s">
        <v>219</v>
      </c>
      <c r="B217" s="1">
        <v>44406</v>
      </c>
      <c r="E217" s="2">
        <f t="shared" si="35"/>
        <v>210</v>
      </c>
      <c r="F217" s="4">
        <f t="shared" si="33"/>
        <v>9.4884524415683267E-11</v>
      </c>
      <c r="G217" s="2">
        <f t="shared" si="36"/>
        <v>0</v>
      </c>
      <c r="I217" s="2">
        <f t="shared" si="37"/>
        <v>210</v>
      </c>
      <c r="J217" s="3" t="str">
        <f t="shared" si="38"/>
        <v>Wrong Year</v>
      </c>
      <c r="K217" s="2">
        <f t="shared" si="39"/>
        <v>105</v>
      </c>
      <c r="L217" s="2">
        <f t="shared" si="40"/>
        <v>78</v>
      </c>
      <c r="M217" s="4">
        <f t="shared" si="41"/>
        <v>122.5</v>
      </c>
      <c r="N217" s="4">
        <f t="shared" si="34"/>
        <v>65.692700401686281</v>
      </c>
      <c r="O217" s="4">
        <f t="shared" si="42"/>
        <v>-0.53729960834682355</v>
      </c>
      <c r="P217" s="4">
        <f t="shared" si="43"/>
        <v>0.41163046988780677</v>
      </c>
    </row>
    <row r="218" spans="1:16">
      <c r="A218" s="7" t="s">
        <v>220</v>
      </c>
      <c r="B218" s="1">
        <v>44407</v>
      </c>
      <c r="E218" s="2">
        <f t="shared" si="35"/>
        <v>211</v>
      </c>
      <c r="F218" s="4">
        <f t="shared" si="33"/>
        <v>2.3519397127344874E-10</v>
      </c>
      <c r="G218" s="2">
        <f t="shared" si="36"/>
        <v>0</v>
      </c>
      <c r="I218" s="2">
        <f t="shared" si="37"/>
        <v>211</v>
      </c>
      <c r="J218" s="3" t="str">
        <f t="shared" si="38"/>
        <v>Wrong Year</v>
      </c>
      <c r="K218" s="2">
        <f t="shared" si="39"/>
        <v>105.5</v>
      </c>
      <c r="L218" s="2">
        <f t="shared" si="40"/>
        <v>77.5</v>
      </c>
      <c r="M218" s="4">
        <f t="shared" si="41"/>
        <v>123.66944444444445</v>
      </c>
      <c r="N218" s="4">
        <f t="shared" si="34"/>
        <v>64.769826572036024</v>
      </c>
      <c r="O218" s="4">
        <f t="shared" si="42"/>
        <v>-0.55440067155464179</v>
      </c>
      <c r="P218" s="4">
        <f t="shared" si="43"/>
        <v>0.42625573764922509</v>
      </c>
    </row>
    <row r="219" spans="1:16">
      <c r="A219" s="7" t="s">
        <v>221</v>
      </c>
      <c r="B219" s="1">
        <v>44408</v>
      </c>
      <c r="E219" s="2">
        <f t="shared" si="35"/>
        <v>212</v>
      </c>
      <c r="F219" s="4">
        <f t="shared" si="33"/>
        <v>5.5804157171208275E-10</v>
      </c>
      <c r="G219" s="2">
        <f t="shared" si="36"/>
        <v>0</v>
      </c>
      <c r="I219" s="2">
        <f t="shared" si="37"/>
        <v>212</v>
      </c>
      <c r="J219" s="3" t="str">
        <f t="shared" si="38"/>
        <v>Wrong Year</v>
      </c>
      <c r="K219" s="2">
        <f t="shared" si="39"/>
        <v>106</v>
      </c>
      <c r="L219" s="2">
        <f t="shared" si="40"/>
        <v>77</v>
      </c>
      <c r="M219" s="4">
        <f t="shared" si="41"/>
        <v>124.84444444444445</v>
      </c>
      <c r="N219" s="4">
        <f t="shared" si="34"/>
        <v>63.854070005538894</v>
      </c>
      <c r="O219" s="4">
        <f t="shared" si="42"/>
        <v>-0.57135036291086749</v>
      </c>
      <c r="P219" s="4">
        <f t="shared" si="43"/>
        <v>0.44065891393633461</v>
      </c>
    </row>
    <row r="220" spans="1:16">
      <c r="A220" s="7" t="s">
        <v>222</v>
      </c>
      <c r="B220" s="1">
        <v>44409</v>
      </c>
      <c r="E220" s="2">
        <f t="shared" si="35"/>
        <v>213</v>
      </c>
      <c r="F220" s="4">
        <f t="shared" si="33"/>
        <v>1.2714555591682332E-9</v>
      </c>
      <c r="G220" s="2">
        <f t="shared" si="36"/>
        <v>0</v>
      </c>
      <c r="I220" s="2">
        <f t="shared" si="37"/>
        <v>213</v>
      </c>
      <c r="J220" s="3" t="str">
        <f t="shared" si="38"/>
        <v>Wrong Year</v>
      </c>
      <c r="K220" s="2">
        <f t="shared" si="39"/>
        <v>106.5</v>
      </c>
      <c r="L220" s="2">
        <f t="shared" si="40"/>
        <v>76.5</v>
      </c>
      <c r="M220" s="4">
        <f t="shared" si="41"/>
        <v>126.02500000000001</v>
      </c>
      <c r="N220" s="4">
        <f t="shared" si="34"/>
        <v>62.945421494786295</v>
      </c>
      <c r="O220" s="4">
        <f t="shared" si="42"/>
        <v>-0.58813819658467525</v>
      </c>
      <c r="P220" s="4">
        <f t="shared" si="43"/>
        <v>0.45483904383441831</v>
      </c>
    </row>
    <row r="221" spans="1:16">
      <c r="A221" s="7" t="s">
        <v>223</v>
      </c>
      <c r="B221" s="1">
        <v>44410</v>
      </c>
      <c r="E221" s="2">
        <f t="shared" si="35"/>
        <v>214</v>
      </c>
      <c r="F221" s="4">
        <f t="shared" si="33"/>
        <v>2.7897518867054258E-9</v>
      </c>
      <c r="G221" s="2">
        <f t="shared" si="36"/>
        <v>0</v>
      </c>
      <c r="I221" s="2">
        <f t="shared" si="37"/>
        <v>214</v>
      </c>
      <c r="J221" s="3" t="str">
        <f t="shared" si="38"/>
        <v>Wrong Year</v>
      </c>
      <c r="K221" s="2">
        <f t="shared" si="39"/>
        <v>107</v>
      </c>
      <c r="L221" s="2">
        <f t="shared" si="40"/>
        <v>76</v>
      </c>
      <c r="M221" s="4">
        <f t="shared" si="41"/>
        <v>127.21111111111111</v>
      </c>
      <c r="N221" s="4">
        <f t="shared" si="34"/>
        <v>62.043871784413753</v>
      </c>
      <c r="O221" s="4">
        <f t="shared" si="42"/>
        <v>-0.60475357093346893</v>
      </c>
      <c r="P221" s="4">
        <f t="shared" si="43"/>
        <v>0.46879534599557382</v>
      </c>
    </row>
    <row r="222" spans="1:16">
      <c r="A222" s="7" t="s">
        <v>224</v>
      </c>
      <c r="B222" s="1">
        <v>44411</v>
      </c>
      <c r="E222" s="2">
        <f t="shared" si="35"/>
        <v>215</v>
      </c>
      <c r="F222" s="4">
        <f t="shared" si="33"/>
        <v>5.9097208682325025E-9</v>
      </c>
      <c r="G222" s="2">
        <f t="shared" si="36"/>
        <v>0</v>
      </c>
      <c r="I222" s="2">
        <f t="shared" si="37"/>
        <v>215</v>
      </c>
      <c r="J222" s="3" t="str">
        <f t="shared" si="38"/>
        <v>Wrong Year</v>
      </c>
      <c r="K222" s="2">
        <f t="shared" si="39"/>
        <v>107.5</v>
      </c>
      <c r="L222" s="2">
        <f t="shared" si="40"/>
        <v>75.5</v>
      </c>
      <c r="M222" s="4">
        <f t="shared" si="41"/>
        <v>128.40277777777777</v>
      </c>
      <c r="N222" s="4">
        <f t="shared" si="34"/>
        <v>61.149411570534532</v>
      </c>
      <c r="O222" s="4">
        <f t="shared" si="42"/>
        <v>-0.62118577407929987</v>
      </c>
      <c r="P222" s="4">
        <f t="shared" si="43"/>
        <v>0.4825272077584577</v>
      </c>
    </row>
    <row r="223" spans="1:16">
      <c r="A223" s="7" t="s">
        <v>225</v>
      </c>
      <c r="B223" s="1">
        <v>44412</v>
      </c>
      <c r="E223" s="2">
        <f t="shared" si="35"/>
        <v>216</v>
      </c>
      <c r="F223" s="4">
        <f t="shared" si="33"/>
        <v>1.2114393908769335E-8</v>
      </c>
      <c r="G223" s="2">
        <f t="shared" si="36"/>
        <v>0</v>
      </c>
      <c r="I223" s="2">
        <f t="shared" si="37"/>
        <v>216</v>
      </c>
      <c r="J223" s="3" t="str">
        <f t="shared" si="38"/>
        <v>Wrong Year</v>
      </c>
      <c r="K223" s="2">
        <f t="shared" si="39"/>
        <v>108</v>
      </c>
      <c r="L223" s="2">
        <f t="shared" si="40"/>
        <v>75</v>
      </c>
      <c r="M223" s="4">
        <f t="shared" si="41"/>
        <v>129.6</v>
      </c>
      <c r="N223" s="4">
        <f t="shared" si="34"/>
        <v>60.26203150016412</v>
      </c>
      <c r="O223" s="4">
        <f t="shared" si="42"/>
        <v>-0.63742398974868941</v>
      </c>
      <c r="P223" s="4">
        <f t="shared" si="43"/>
        <v>0.49603418028187801</v>
      </c>
    </row>
    <row r="224" spans="1:16">
      <c r="A224" s="7" t="s">
        <v>226</v>
      </c>
      <c r="B224" s="1">
        <v>44413</v>
      </c>
      <c r="E224" s="2">
        <f t="shared" si="35"/>
        <v>217</v>
      </c>
      <c r="F224" s="4">
        <f t="shared" si="33"/>
        <v>2.4080734353502521E-8</v>
      </c>
      <c r="G224" s="2">
        <f t="shared" si="36"/>
        <v>0</v>
      </c>
      <c r="I224" s="2">
        <f t="shared" si="37"/>
        <v>217</v>
      </c>
      <c r="J224" s="3" t="str">
        <f t="shared" si="38"/>
        <v>Wrong Year</v>
      </c>
      <c r="K224" s="2">
        <f t="shared" si="39"/>
        <v>108.5</v>
      </c>
      <c r="L224" s="2">
        <f t="shared" si="40"/>
        <v>74.5</v>
      </c>
      <c r="M224" s="4">
        <f t="shared" si="41"/>
        <v>130.80277777777778</v>
      </c>
      <c r="N224" s="4">
        <f t="shared" si="34"/>
        <v>59.381722170633033</v>
      </c>
      <c r="O224" s="4">
        <f t="shared" si="42"/>
        <v>-0.65345730337812824</v>
      </c>
      <c r="P224" s="4">
        <f t="shared" si="43"/>
        <v>0.50931597369707071</v>
      </c>
    </row>
    <row r="225" spans="1:16">
      <c r="A225" s="7" t="s">
        <v>227</v>
      </c>
      <c r="B225" s="1">
        <v>44414</v>
      </c>
      <c r="E225" s="2">
        <f t="shared" si="35"/>
        <v>218</v>
      </c>
      <c r="F225" s="4">
        <f t="shared" si="33"/>
        <v>4.6503636619057001E-8</v>
      </c>
      <c r="G225" s="2">
        <f t="shared" si="36"/>
        <v>0</v>
      </c>
      <c r="I225" s="2">
        <f t="shared" si="37"/>
        <v>218</v>
      </c>
      <c r="J225" s="3" t="str">
        <f t="shared" si="38"/>
        <v>Wrong Year</v>
      </c>
      <c r="K225" s="2">
        <f t="shared" si="39"/>
        <v>109</v>
      </c>
      <c r="L225" s="2">
        <f t="shared" si="40"/>
        <v>74</v>
      </c>
      <c r="M225" s="4">
        <f t="shared" si="41"/>
        <v>132.01111111111112</v>
      </c>
      <c r="N225" s="4">
        <f t="shared" si="34"/>
        <v>58.508474128988944</v>
      </c>
      <c r="O225" s="4">
        <f t="shared" si="42"/>
        <v>-0.66927470848730286</v>
      </c>
      <c r="P225" s="4">
        <f t="shared" si="43"/>
        <v>0.5223724522831994</v>
      </c>
    </row>
    <row r="226" spans="1:16">
      <c r="A226" s="7" t="s">
        <v>228</v>
      </c>
      <c r="B226" s="1">
        <v>44415</v>
      </c>
      <c r="E226" s="2">
        <f t="shared" si="35"/>
        <v>219</v>
      </c>
      <c r="F226" s="4">
        <f t="shared" si="33"/>
        <v>8.7396753901632561E-8</v>
      </c>
      <c r="G226" s="2">
        <f t="shared" si="36"/>
        <v>0</v>
      </c>
      <c r="I226" s="2">
        <f t="shared" si="37"/>
        <v>219</v>
      </c>
      <c r="J226" s="3" t="str">
        <f t="shared" si="38"/>
        <v>Wrong Year</v>
      </c>
      <c r="K226" s="2">
        <f t="shared" si="39"/>
        <v>109.5</v>
      </c>
      <c r="L226" s="2">
        <f t="shared" si="40"/>
        <v>73.5</v>
      </c>
      <c r="M226" s="4">
        <f t="shared" si="41"/>
        <v>133.22499999999999</v>
      </c>
      <c r="N226" s="4">
        <f t="shared" si="34"/>
        <v>57.642277871387606</v>
      </c>
      <c r="O226" s="4">
        <f t="shared" si="42"/>
        <v>-0.68486511332184874</v>
      </c>
      <c r="P226" s="4">
        <f t="shared" si="43"/>
        <v>0.53520362967042545</v>
      </c>
    </row>
    <row r="227" spans="1:16">
      <c r="A227" s="7" t="s">
        <v>229</v>
      </c>
      <c r="B227" s="1">
        <v>44416</v>
      </c>
      <c r="E227" s="2">
        <f t="shared" si="35"/>
        <v>220</v>
      </c>
      <c r="F227" s="4">
        <f t="shared" si="33"/>
        <v>1.6009284670104409E-7</v>
      </c>
      <c r="G227" s="2">
        <f t="shared" si="36"/>
        <v>0</v>
      </c>
      <c r="I227" s="2">
        <f t="shared" si="37"/>
        <v>220</v>
      </c>
      <c r="J227" s="3" t="str">
        <f t="shared" si="38"/>
        <v>Wrong Year</v>
      </c>
      <c r="K227" s="2">
        <f t="shared" si="39"/>
        <v>110</v>
      </c>
      <c r="L227" s="2">
        <f t="shared" si="40"/>
        <v>73</v>
      </c>
      <c r="M227" s="4">
        <f t="shared" si="41"/>
        <v>134.44444444444446</v>
      </c>
      <c r="N227" s="4">
        <f t="shared" si="34"/>
        <v>56.783123842472676</v>
      </c>
      <c r="O227" s="4">
        <f t="shared" si="42"/>
        <v>-0.70021734776716849</v>
      </c>
      <c r="P227" s="4">
        <f t="shared" si="43"/>
        <v>0.54780966407464804</v>
      </c>
    </row>
    <row r="228" spans="1:16">
      <c r="A228" s="7" t="s">
        <v>230</v>
      </c>
      <c r="B228" s="1">
        <v>44417</v>
      </c>
      <c r="E228" s="2">
        <f t="shared" si="35"/>
        <v>221</v>
      </c>
      <c r="F228" s="4">
        <f t="shared" si="33"/>
        <v>2.8624397575543726E-7</v>
      </c>
      <c r="G228" s="2">
        <f t="shared" si="36"/>
        <v>0</v>
      </c>
      <c r="I228" s="2">
        <f t="shared" si="37"/>
        <v>221</v>
      </c>
      <c r="J228" s="3" t="str">
        <f t="shared" si="38"/>
        <v>Wrong Year</v>
      </c>
      <c r="K228" s="2">
        <f t="shared" si="39"/>
        <v>110.5</v>
      </c>
      <c r="L228" s="2">
        <f t="shared" si="40"/>
        <v>72.5</v>
      </c>
      <c r="M228" s="4">
        <f t="shared" si="41"/>
        <v>135.66944444444445</v>
      </c>
      <c r="N228" s="4">
        <f t="shared" si="34"/>
        <v>55.931002434742588</v>
      </c>
      <c r="O228" s="4">
        <f t="shared" si="42"/>
        <v>-0.71532017053457453</v>
      </c>
      <c r="P228" s="4">
        <f t="shared" si="43"/>
        <v>0.56019085356783571</v>
      </c>
    </row>
    <row r="229" spans="1:16">
      <c r="A229" s="7" t="s">
        <v>231</v>
      </c>
      <c r="B229" s="1">
        <v>44418</v>
      </c>
      <c r="E229" s="2">
        <f t="shared" si="35"/>
        <v>222</v>
      </c>
      <c r="F229" s="4">
        <f t="shared" si="33"/>
        <v>5.0021549036311917E-7</v>
      </c>
      <c r="G229" s="2">
        <f t="shared" si="36"/>
        <v>0</v>
      </c>
      <c r="I229" s="2">
        <f t="shared" si="37"/>
        <v>222</v>
      </c>
      <c r="J229" s="3" t="str">
        <f t="shared" si="38"/>
        <v>Wrong Year</v>
      </c>
      <c r="K229" s="2">
        <f t="shared" si="39"/>
        <v>111</v>
      </c>
      <c r="L229" s="2">
        <f t="shared" si="40"/>
        <v>72</v>
      </c>
      <c r="M229" s="4">
        <f t="shared" si="41"/>
        <v>136.9</v>
      </c>
      <c r="N229" s="4">
        <f t="shared" si="34"/>
        <v>55.08590398790615</v>
      </c>
      <c r="O229" s="4">
        <f t="shared" si="42"/>
        <v>-0.73016227662075239</v>
      </c>
      <c r="P229" s="4">
        <f t="shared" si="43"/>
        <v>0.57234763138759848</v>
      </c>
    </row>
    <row r="230" spans="1:16">
      <c r="A230" s="7" t="s">
        <v>232</v>
      </c>
      <c r="B230" s="1">
        <v>44419</v>
      </c>
      <c r="E230" s="2">
        <f t="shared" si="35"/>
        <v>223</v>
      </c>
      <c r="F230" s="4">
        <f t="shared" si="33"/>
        <v>8.5537663429334301E-7</v>
      </c>
      <c r="G230" s="2">
        <f t="shared" si="36"/>
        <v>0</v>
      </c>
      <c r="I230" s="2">
        <f t="shared" si="37"/>
        <v>223</v>
      </c>
      <c r="J230" s="3" t="str">
        <f t="shared" si="38"/>
        <v>Wrong Year</v>
      </c>
      <c r="K230" s="2">
        <f t="shared" si="39"/>
        <v>111.5</v>
      </c>
      <c r="L230" s="2">
        <f t="shared" si="40"/>
        <v>71.5</v>
      </c>
      <c r="M230" s="4">
        <f t="shared" si="41"/>
        <v>138.13611111111112</v>
      </c>
      <c r="N230" s="4">
        <f t="shared" si="34"/>
        <v>54.247818788225082</v>
      </c>
      <c r="O230" s="4">
        <f t="shared" si="42"/>
        <v>-0.74473230504122001</v>
      </c>
      <c r="P230" s="4">
        <f t="shared" si="43"/>
        <v>0.58428056128948858</v>
      </c>
    </row>
    <row r="231" spans="1:16">
      <c r="A231" s="7" t="s">
        <v>233</v>
      </c>
      <c r="B231" s="1">
        <v>44420</v>
      </c>
      <c r="E231" s="2">
        <f t="shared" si="35"/>
        <v>224</v>
      </c>
      <c r="F231" s="4">
        <f t="shared" si="33"/>
        <v>1.4329122725758184E-6</v>
      </c>
      <c r="G231" s="2">
        <f t="shared" si="36"/>
        <v>0</v>
      </c>
      <c r="I231" s="2">
        <f t="shared" si="37"/>
        <v>224</v>
      </c>
      <c r="J231" s="3" t="str">
        <f t="shared" si="38"/>
        <v>Wrong Year</v>
      </c>
      <c r="K231" s="2">
        <f t="shared" si="39"/>
        <v>112</v>
      </c>
      <c r="L231" s="2">
        <f t="shared" si="40"/>
        <v>71</v>
      </c>
      <c r="M231" s="4">
        <f t="shared" si="41"/>
        <v>139.37777777777777</v>
      </c>
      <c r="N231" s="4">
        <f t="shared" si="34"/>
        <v>53.416737067844871</v>
      </c>
      <c r="O231" s="4">
        <f t="shared" si="42"/>
        <v>-0.75901884683816712</v>
      </c>
      <c r="P231" s="4">
        <f t="shared" si="43"/>
        <v>0.59599033294527692</v>
      </c>
    </row>
    <row r="232" spans="1:16">
      <c r="A232" s="7" t="s">
        <v>234</v>
      </c>
      <c r="B232" s="1">
        <v>44421</v>
      </c>
      <c r="E232" s="2">
        <f t="shared" si="35"/>
        <v>225</v>
      </c>
      <c r="F232" s="4">
        <f t="shared" si="33"/>
        <v>2.3539102829166826E-6</v>
      </c>
      <c r="G232" s="2">
        <f t="shared" si="36"/>
        <v>0</v>
      </c>
      <c r="I232" s="2">
        <f t="shared" si="37"/>
        <v>225</v>
      </c>
      <c r="J232" s="3" t="str">
        <f t="shared" si="38"/>
        <v>Wrong Year</v>
      </c>
      <c r="K232" s="2">
        <f t="shared" si="39"/>
        <v>112.5</v>
      </c>
      <c r="L232" s="2">
        <f t="shared" si="40"/>
        <v>70.5</v>
      </c>
      <c r="M232" s="4">
        <f t="shared" si="41"/>
        <v>140.625</v>
      </c>
      <c r="N232" s="4">
        <f t="shared" si="34"/>
        <v>52.592649004110605</v>
      </c>
      <c r="O232" s="4">
        <f t="shared" si="42"/>
        <v>-0.77301045336273699</v>
      </c>
      <c r="P232" s="4">
        <f t="shared" si="43"/>
        <v>0.60747775739030618</v>
      </c>
    </row>
    <row r="233" spans="1:16">
      <c r="A233" s="7" t="s">
        <v>235</v>
      </c>
      <c r="B233" s="1">
        <v>44422</v>
      </c>
      <c r="E233" s="2">
        <f t="shared" si="35"/>
        <v>226</v>
      </c>
      <c r="F233" s="4">
        <f t="shared" si="33"/>
        <v>3.7956108664055479E-6</v>
      </c>
      <c r="G233" s="2">
        <f t="shared" si="36"/>
        <v>0</v>
      </c>
      <c r="I233" s="2">
        <f t="shared" si="37"/>
        <v>226</v>
      </c>
      <c r="J233" s="3" t="str">
        <f t="shared" si="38"/>
        <v>Wrong Year</v>
      </c>
      <c r="K233" s="2">
        <f t="shared" si="39"/>
        <v>113</v>
      </c>
      <c r="L233" s="2">
        <f t="shared" si="40"/>
        <v>70</v>
      </c>
      <c r="M233" s="4">
        <f t="shared" si="41"/>
        <v>141.87777777777777</v>
      </c>
      <c r="N233" s="4">
        <f t="shared" si="34"/>
        <v>51.775544718871032</v>
      </c>
      <c r="O233" s="4">
        <f t="shared" si="42"/>
        <v>-0.78669564483146448</v>
      </c>
      <c r="P233" s="4">
        <f t="shared" si="43"/>
        <v>0.61874376252274599</v>
      </c>
    </row>
    <row r="234" spans="1:16">
      <c r="A234" s="7" t="s">
        <v>236</v>
      </c>
      <c r="B234" s="1">
        <v>44423</v>
      </c>
      <c r="E234" s="2">
        <f t="shared" si="35"/>
        <v>227</v>
      </c>
      <c r="F234" s="4">
        <f t="shared" si="33"/>
        <v>6.0128284306913028E-6</v>
      </c>
      <c r="G234" s="2">
        <f t="shared" si="36"/>
        <v>0</v>
      </c>
      <c r="I234" s="2">
        <f t="shared" si="37"/>
        <v>227</v>
      </c>
      <c r="J234" s="3" t="str">
        <f t="shared" si="38"/>
        <v>Wrong Year</v>
      </c>
      <c r="K234" s="2">
        <f t="shared" si="39"/>
        <v>113.5</v>
      </c>
      <c r="L234" s="2">
        <f t="shared" si="40"/>
        <v>69.5</v>
      </c>
      <c r="M234" s="4">
        <f t="shared" si="41"/>
        <v>143.13611111111112</v>
      </c>
      <c r="N234" s="4">
        <f t="shared" si="34"/>
        <v>50.965414277767721</v>
      </c>
      <c r="O234" s="4">
        <f t="shared" si="42"/>
        <v>-0.80006291915627192</v>
      </c>
      <c r="P234" s="4">
        <f t="shared" si="43"/>
        <v>0.62978938865746692</v>
      </c>
    </row>
    <row r="235" spans="1:16">
      <c r="A235" s="7" t="s">
        <v>237</v>
      </c>
      <c r="B235" s="1">
        <v>44424</v>
      </c>
      <c r="E235" s="2">
        <f t="shared" si="35"/>
        <v>228</v>
      </c>
      <c r="F235" s="4">
        <f t="shared" si="33"/>
        <v>9.3656626643144424E-6</v>
      </c>
      <c r="G235" s="2">
        <f t="shared" si="36"/>
        <v>0</v>
      </c>
      <c r="I235" s="2">
        <f t="shared" si="37"/>
        <v>228</v>
      </c>
      <c r="J235" s="3" t="str">
        <f t="shared" si="38"/>
        <v>Wrong Year</v>
      </c>
      <c r="K235" s="2">
        <f t="shared" si="39"/>
        <v>114</v>
      </c>
      <c r="L235" s="2">
        <f t="shared" si="40"/>
        <v>69</v>
      </c>
      <c r="M235" s="4">
        <f t="shared" si="41"/>
        <v>144.4</v>
      </c>
      <c r="N235" s="4">
        <f t="shared" si="34"/>
        <v>50.162247689510714</v>
      </c>
      <c r="O235" s="4">
        <f t="shared" si="42"/>
        <v>-0.81310076104702755</v>
      </c>
      <c r="P235" s="4">
        <f t="shared" si="43"/>
        <v>0.64061578413700737</v>
      </c>
    </row>
    <row r="236" spans="1:16">
      <c r="A236" s="7" t="s">
        <v>238</v>
      </c>
      <c r="B236" s="1">
        <v>44425</v>
      </c>
      <c r="E236" s="2">
        <f t="shared" si="35"/>
        <v>229</v>
      </c>
      <c r="F236" s="4">
        <f t="shared" si="33"/>
        <v>1.4354690093526552E-5</v>
      </c>
      <c r="G236" s="2">
        <f t="shared" si="36"/>
        <v>0</v>
      </c>
      <c r="I236" s="2">
        <f t="shared" si="37"/>
        <v>229</v>
      </c>
      <c r="J236" s="3" t="str">
        <f t="shared" si="38"/>
        <v>Wrong Year</v>
      </c>
      <c r="K236" s="2">
        <f t="shared" si="39"/>
        <v>114.5</v>
      </c>
      <c r="L236" s="2">
        <f t="shared" si="40"/>
        <v>68.5</v>
      </c>
      <c r="M236" s="4">
        <f t="shared" si="41"/>
        <v>145.66944444444445</v>
      </c>
      <c r="N236" s="4">
        <f t="shared" si="34"/>
        <v>49.366034905138413</v>
      </c>
      <c r="O236" s="4">
        <f t="shared" si="42"/>
        <v>-0.82579765138533834</v>
      </c>
      <c r="P236" s="4">
        <f t="shared" si="43"/>
        <v>0.65122420100197476</v>
      </c>
    </row>
    <row r="237" spans="1:16">
      <c r="A237" s="7" t="s">
        <v>239</v>
      </c>
      <c r="B237" s="1">
        <v>44426</v>
      </c>
      <c r="E237" s="2">
        <f t="shared" si="35"/>
        <v>230</v>
      </c>
      <c r="F237" s="4">
        <f t="shared" si="33"/>
        <v>2.1664856843206269E-5</v>
      </c>
      <c r="G237" s="2">
        <f t="shared" si="36"/>
        <v>0</v>
      </c>
      <c r="I237" s="2">
        <f t="shared" si="37"/>
        <v>230</v>
      </c>
      <c r="J237" s="3" t="str">
        <f t="shared" si="38"/>
        <v>Wrong Year</v>
      </c>
      <c r="K237" s="2">
        <f t="shared" si="39"/>
        <v>115</v>
      </c>
      <c r="L237" s="2">
        <f t="shared" si="40"/>
        <v>68</v>
      </c>
      <c r="M237" s="4">
        <f t="shared" si="41"/>
        <v>146.94444444444446</v>
      </c>
      <c r="N237" s="4">
        <f t="shared" si="34"/>
        <v>48.576765817263897</v>
      </c>
      <c r="O237" s="4">
        <f t="shared" si="42"/>
        <v>-0.83814207686784048</v>
      </c>
      <c r="P237" s="4">
        <f t="shared" si="43"/>
        <v>0.66161599072298938</v>
      </c>
    </row>
    <row r="238" spans="1:16">
      <c r="A238" s="7" t="s">
        <v>240</v>
      </c>
      <c r="B238" s="1">
        <v>44427</v>
      </c>
      <c r="E238" s="2">
        <f t="shared" si="35"/>
        <v>231</v>
      </c>
      <c r="F238" s="4">
        <f t="shared" si="33"/>
        <v>3.221926335700415E-5</v>
      </c>
      <c r="G238" s="2">
        <f t="shared" si="36"/>
        <v>0</v>
      </c>
      <c r="I238" s="2">
        <f t="shared" si="37"/>
        <v>231</v>
      </c>
      <c r="J238" s="3" t="str">
        <f t="shared" si="38"/>
        <v>Wrong Year</v>
      </c>
      <c r="K238" s="2">
        <f t="shared" si="39"/>
        <v>115.5</v>
      </c>
      <c r="L238" s="2">
        <f t="shared" si="40"/>
        <v>67.5</v>
      </c>
      <c r="M238" s="4">
        <f t="shared" si="41"/>
        <v>148.22499999999999</v>
      </c>
      <c r="N238" s="4">
        <f t="shared" si="34"/>
        <v>47.794430259304448</v>
      </c>
      <c r="O238" s="4">
        <f t="shared" si="42"/>
        <v>-0.85012253991687903</v>
      </c>
      <c r="P238" s="4">
        <f t="shared" si="43"/>
        <v>0.67179259999618501</v>
      </c>
    </row>
    <row r="239" spans="1:16">
      <c r="A239" s="7" t="s">
        <v>241</v>
      </c>
      <c r="B239" s="1">
        <v>44428</v>
      </c>
      <c r="E239" s="2">
        <f t="shared" si="35"/>
        <v>232</v>
      </c>
      <c r="F239" s="4">
        <f t="shared" si="33"/>
        <v>4.724392918495994E-5</v>
      </c>
      <c r="G239" s="2">
        <f t="shared" si="36"/>
        <v>0</v>
      </c>
      <c r="I239" s="2">
        <f t="shared" si="37"/>
        <v>232</v>
      </c>
      <c r="J239" s="3" t="str">
        <f t="shared" si="38"/>
        <v>Wrong Year</v>
      </c>
      <c r="K239" s="2">
        <f t="shared" si="39"/>
        <v>116</v>
      </c>
      <c r="L239" s="2">
        <f t="shared" si="40"/>
        <v>67</v>
      </c>
      <c r="M239" s="4">
        <f t="shared" si="41"/>
        <v>149.51111111111112</v>
      </c>
      <c r="N239" s="4">
        <f t="shared" si="34"/>
        <v>47.019018004695965</v>
      </c>
      <c r="O239" s="4">
        <f t="shared" si="42"/>
        <v>-0.86172756885604707</v>
      </c>
      <c r="P239" s="4">
        <f t="shared" si="43"/>
        <v>0.68175556660404391</v>
      </c>
    </row>
    <row r="240" spans="1:16">
      <c r="A240" s="7" t="s">
        <v>242</v>
      </c>
      <c r="B240" s="1">
        <v>44429</v>
      </c>
      <c r="E240" s="2">
        <f t="shared" si="35"/>
        <v>233</v>
      </c>
      <c r="F240" s="4">
        <f t="shared" si="33"/>
        <v>6.8344439404619374E-5</v>
      </c>
      <c r="G240" s="2">
        <f t="shared" si="36"/>
        <v>0</v>
      </c>
      <c r="I240" s="2">
        <f t="shared" si="37"/>
        <v>233</v>
      </c>
      <c r="J240" s="3" t="str">
        <f t="shared" si="38"/>
        <v>Wrong Year</v>
      </c>
      <c r="K240" s="2">
        <f t="shared" si="39"/>
        <v>116.5</v>
      </c>
      <c r="L240" s="2">
        <f t="shared" si="40"/>
        <v>66.5</v>
      </c>
      <c r="M240" s="4">
        <f t="shared" si="41"/>
        <v>150.80277777777778</v>
      </c>
      <c r="N240" s="4">
        <f t="shared" si="34"/>
        <v>46.25051876609102</v>
      </c>
      <c r="O240" s="4">
        <f t="shared" si="42"/>
        <v>-0.87294572834764472</v>
      </c>
      <c r="P240" s="4">
        <f t="shared" si="43"/>
        <v>0.69150651534323382</v>
      </c>
    </row>
    <row r="241" spans="1:16">
      <c r="A241" s="7" t="s">
        <v>243</v>
      </c>
      <c r="B241" s="1">
        <v>44430</v>
      </c>
      <c r="E241" s="2">
        <f t="shared" si="35"/>
        <v>234</v>
      </c>
      <c r="F241" s="4">
        <f t="shared" si="33"/>
        <v>9.7595095886401429E-5</v>
      </c>
      <c r="G241" s="2">
        <f t="shared" si="36"/>
        <v>0</v>
      </c>
      <c r="I241" s="2">
        <f t="shared" si="37"/>
        <v>234</v>
      </c>
      <c r="J241" s="3" t="str">
        <f t="shared" si="38"/>
        <v>Wrong Year</v>
      </c>
      <c r="K241" s="2">
        <f t="shared" si="39"/>
        <v>117</v>
      </c>
      <c r="L241" s="2">
        <f t="shared" si="40"/>
        <v>66</v>
      </c>
      <c r="M241" s="4">
        <f t="shared" si="41"/>
        <v>152.1</v>
      </c>
      <c r="N241" s="4">
        <f t="shared" si="34"/>
        <v>45.48892219453937</v>
      </c>
      <c r="O241" s="4">
        <f t="shared" si="42"/>
        <v>-0.88376563008869324</v>
      </c>
      <c r="P241" s="4">
        <f t="shared" si="43"/>
        <v>0.70104715402095064</v>
      </c>
    </row>
    <row r="242" spans="1:16">
      <c r="A242" s="7" t="s">
        <v>244</v>
      </c>
      <c r="B242" s="1">
        <v>44431</v>
      </c>
      <c r="E242" s="2">
        <f t="shared" si="35"/>
        <v>235</v>
      </c>
      <c r="F242" s="4">
        <f t="shared" si="33"/>
        <v>1.3764082298012515E-4</v>
      </c>
      <c r="G242" s="2">
        <f t="shared" si="36"/>
        <v>0</v>
      </c>
      <c r="I242" s="2">
        <f t="shared" si="37"/>
        <v>235</v>
      </c>
      <c r="J242" s="3" t="str">
        <f t="shared" si="38"/>
        <v>Wrong Year</v>
      </c>
      <c r="K242" s="2">
        <f t="shared" si="39"/>
        <v>117.5</v>
      </c>
      <c r="L242" s="2">
        <f t="shared" si="40"/>
        <v>65.5</v>
      </c>
      <c r="M242" s="4">
        <f t="shared" si="41"/>
        <v>153.40277777777777</v>
      </c>
      <c r="N242" s="4">
        <f t="shared" si="34"/>
        <v>44.734217878652203</v>
      </c>
      <c r="O242" s="4">
        <f t="shared" si="42"/>
        <v>-0.89417594376169274</v>
      </c>
      <c r="P242" s="4">
        <f t="shared" si="43"/>
        <v>0.71037926952109609</v>
      </c>
    </row>
    <row r="243" spans="1:16">
      <c r="A243" s="7" t="s">
        <v>245</v>
      </c>
      <c r="B243" s="1">
        <v>44432</v>
      </c>
      <c r="E243" s="2">
        <f t="shared" si="35"/>
        <v>236</v>
      </c>
      <c r="F243" s="4">
        <f t="shared" si="33"/>
        <v>1.9181161024602275E-4</v>
      </c>
      <c r="G243" s="2">
        <f t="shared" si="36"/>
        <v>0</v>
      </c>
      <c r="I243" s="2">
        <f t="shared" si="37"/>
        <v>236</v>
      </c>
      <c r="J243" s="3" t="str">
        <f t="shared" si="38"/>
        <v>Wrong Year</v>
      </c>
      <c r="K243" s="2">
        <f t="shared" si="39"/>
        <v>118</v>
      </c>
      <c r="L243" s="2">
        <f t="shared" si="40"/>
        <v>65</v>
      </c>
      <c r="M243" s="4">
        <f t="shared" si="41"/>
        <v>154.71111111111111</v>
      </c>
      <c r="N243" s="4">
        <f t="shared" si="34"/>
        <v>43.986395343747446</v>
      </c>
      <c r="O243" s="4">
        <f t="shared" si="42"/>
        <v>-0.90416540823586244</v>
      </c>
      <c r="P243" s="4">
        <f t="shared" si="43"/>
        <v>0.71950472394152465</v>
      </c>
    </row>
    <row r="244" spans="1:16">
      <c r="A244" s="7" t="s">
        <v>246</v>
      </c>
      <c r="B244" s="1">
        <v>44433</v>
      </c>
      <c r="E244" s="2">
        <f t="shared" si="35"/>
        <v>237</v>
      </c>
      <c r="F244" s="4">
        <f t="shared" si="33"/>
        <v>2.6424872264730985E-4</v>
      </c>
      <c r="G244" s="2">
        <f t="shared" si="36"/>
        <v>0</v>
      </c>
      <c r="I244" s="2">
        <f t="shared" si="37"/>
        <v>237</v>
      </c>
      <c r="J244" s="3" t="str">
        <f t="shared" si="38"/>
        <v>Wrong Year</v>
      </c>
      <c r="K244" s="2">
        <f t="shared" si="39"/>
        <v>118.5</v>
      </c>
      <c r="L244" s="2">
        <f t="shared" si="40"/>
        <v>64.5</v>
      </c>
      <c r="M244" s="4">
        <f t="shared" si="41"/>
        <v>156.02500000000001</v>
      </c>
      <c r="N244" s="4">
        <f t="shared" si="34"/>
        <v>43.245444050978222</v>
      </c>
      <c r="O244" s="4">
        <f t="shared" si="42"/>
        <v>-0.91372284301414419</v>
      </c>
      <c r="P244" s="4">
        <f t="shared" si="43"/>
        <v>0.72842545080339405</v>
      </c>
    </row>
    <row r="245" spans="1:16">
      <c r="A245" s="7" t="s">
        <v>247</v>
      </c>
      <c r="B245" s="1">
        <v>44434</v>
      </c>
      <c r="E245" s="2">
        <f t="shared" si="35"/>
        <v>238</v>
      </c>
      <c r="F245" s="4">
        <f t="shared" si="33"/>
        <v>3.6004128565091662E-4</v>
      </c>
      <c r="G245" s="2">
        <f t="shared" si="36"/>
        <v>0</v>
      </c>
      <c r="I245" s="2">
        <f t="shared" si="37"/>
        <v>238</v>
      </c>
      <c r="J245" s="3" t="str">
        <f t="shared" si="38"/>
        <v>Wrong Year</v>
      </c>
      <c r="K245" s="2">
        <f t="shared" si="39"/>
        <v>119</v>
      </c>
      <c r="L245" s="2">
        <f t="shared" si="40"/>
        <v>64</v>
      </c>
      <c r="M245" s="4">
        <f t="shared" si="41"/>
        <v>157.34444444444443</v>
      </c>
      <c r="N245" s="4">
        <f t="shared" si="34"/>
        <v>42.511353396440946</v>
      </c>
      <c r="O245" s="4">
        <f t="shared" si="42"/>
        <v>-0.9228371599207712</v>
      </c>
      <c r="P245" s="4">
        <f t="shared" si="43"/>
        <v>0.73714345133359471</v>
      </c>
    </row>
    <row r="246" spans="1:16">
      <c r="A246" s="7" t="s">
        <v>248</v>
      </c>
      <c r="B246" s="1">
        <v>44435</v>
      </c>
      <c r="E246" s="2">
        <f t="shared" si="35"/>
        <v>239</v>
      </c>
      <c r="F246" s="4">
        <f t="shared" si="33"/>
        <v>4.8537117973060715E-4</v>
      </c>
      <c r="G246" s="2">
        <f t="shared" si="36"/>
        <v>0</v>
      </c>
      <c r="I246" s="2">
        <f t="shared" si="37"/>
        <v>239</v>
      </c>
      <c r="J246" s="3" t="str">
        <f t="shared" si="38"/>
        <v>Wrong Year</v>
      </c>
      <c r="K246" s="2">
        <f t="shared" si="39"/>
        <v>119.5</v>
      </c>
      <c r="L246" s="2">
        <f t="shared" si="40"/>
        <v>63.5</v>
      </c>
      <c r="M246" s="4">
        <f t="shared" si="41"/>
        <v>158.66944444444445</v>
      </c>
      <c r="N246" s="4">
        <f t="shared" si="34"/>
        <v>41.784112710265099</v>
      </c>
      <c r="O246" s="4">
        <f t="shared" si="42"/>
        <v>-0.93149737502372598</v>
      </c>
      <c r="P246" s="4">
        <f t="shared" si="43"/>
        <v>0.74566079082103054</v>
      </c>
    </row>
    <row r="247" spans="1:16">
      <c r="A247" s="7" t="s">
        <v>249</v>
      </c>
      <c r="B247" s="1">
        <v>44436</v>
      </c>
      <c r="E247" s="2">
        <f t="shared" si="35"/>
        <v>240</v>
      </c>
      <c r="F247" s="4">
        <f t="shared" si="33"/>
        <v>6.4766348232557784E-4</v>
      </c>
      <c r="G247" s="2">
        <f t="shared" si="36"/>
        <v>0</v>
      </c>
      <c r="I247" s="2">
        <f t="shared" si="37"/>
        <v>240</v>
      </c>
      <c r="J247" s="3" t="str">
        <f t="shared" si="38"/>
        <v>Wrong Year</v>
      </c>
      <c r="K247" s="2">
        <f t="shared" si="39"/>
        <v>120</v>
      </c>
      <c r="L247" s="2">
        <f t="shared" si="40"/>
        <v>63</v>
      </c>
      <c r="M247" s="4">
        <f t="shared" si="41"/>
        <v>160</v>
      </c>
      <c r="N247" s="4">
        <f t="shared" si="34"/>
        <v>41.063711255682307</v>
      </c>
      <c r="O247" s="4">
        <f t="shared" si="42"/>
        <v>-0.93969262078590832</v>
      </c>
      <c r="P247" s="4">
        <f t="shared" si="43"/>
        <v>0.75397959504745893</v>
      </c>
    </row>
    <row r="248" spans="1:16">
      <c r="A248" s="7" t="s">
        <v>250</v>
      </c>
      <c r="B248" s="1">
        <v>44437</v>
      </c>
      <c r="E248" s="2">
        <f t="shared" si="35"/>
        <v>241</v>
      </c>
      <c r="F248" s="4">
        <f t="shared" si="33"/>
        <v>8.5573900653360395E-4</v>
      </c>
      <c r="G248" s="2">
        <f t="shared" si="36"/>
        <v>0</v>
      </c>
      <c r="I248" s="2">
        <f t="shared" si="37"/>
        <v>241</v>
      </c>
      <c r="J248" s="3" t="str">
        <f t="shared" si="38"/>
        <v>Wrong Year</v>
      </c>
      <c r="K248" s="2">
        <f t="shared" si="39"/>
        <v>120.5</v>
      </c>
      <c r="L248" s="2">
        <f t="shared" si="40"/>
        <v>62.5</v>
      </c>
      <c r="M248" s="4">
        <f t="shared" si="41"/>
        <v>161.33611111111111</v>
      </c>
      <c r="N248" s="4">
        <f t="shared" si="34"/>
        <v>40.350138228075394</v>
      </c>
      <c r="O248" s="4">
        <f t="shared" si="42"/>
        <v>-0.94741215843834514</v>
      </c>
      <c r="P248" s="4">
        <f t="shared" si="43"/>
        <v>0.76210204679343985</v>
      </c>
    </row>
    <row r="249" spans="1:16">
      <c r="A249" s="7" t="s">
        <v>251</v>
      </c>
      <c r="B249" s="1">
        <v>44438</v>
      </c>
      <c r="E249" s="2">
        <f t="shared" si="35"/>
        <v>242</v>
      </c>
      <c r="F249" s="4">
        <f t="shared" si="33"/>
        <v>1.1199648390844111E-3</v>
      </c>
      <c r="G249" s="2">
        <f t="shared" si="36"/>
        <v>0</v>
      </c>
      <c r="I249" s="2">
        <f t="shared" si="37"/>
        <v>242</v>
      </c>
      <c r="J249" s="3" t="str">
        <f t="shared" si="38"/>
        <v>Wrong Year</v>
      </c>
      <c r="K249" s="2">
        <f t="shared" si="39"/>
        <v>121</v>
      </c>
      <c r="L249" s="2">
        <f t="shared" si="40"/>
        <v>62</v>
      </c>
      <c r="M249" s="4">
        <f t="shared" si="41"/>
        <v>162.67777777777778</v>
      </c>
      <c r="N249" s="4">
        <f t="shared" si="34"/>
        <v>39.64338275400565</v>
      </c>
      <c r="O249" s="4">
        <f t="shared" si="42"/>
        <v>-0.9546453905682446</v>
      </c>
      <c r="P249" s="4">
        <f t="shared" si="43"/>
        <v>0.77003038241985844</v>
      </c>
    </row>
    <row r="250" spans="1:16">
      <c r="A250" s="7" t="s">
        <v>252</v>
      </c>
      <c r="B250" s="1">
        <v>44439</v>
      </c>
      <c r="E250" s="2">
        <f t="shared" si="35"/>
        <v>243</v>
      </c>
      <c r="F250" s="4">
        <f t="shared" si="33"/>
        <v>1.4523982112539561E-3</v>
      </c>
      <c r="G250" s="2">
        <f t="shared" si="36"/>
        <v>0</v>
      </c>
      <c r="I250" s="2">
        <f t="shared" si="37"/>
        <v>243</v>
      </c>
      <c r="J250" s="3" t="str">
        <f t="shared" si="38"/>
        <v>Wrong Year</v>
      </c>
      <c r="K250" s="2">
        <f t="shared" si="39"/>
        <v>121.5</v>
      </c>
      <c r="L250" s="2">
        <f t="shared" si="40"/>
        <v>61.5</v>
      </c>
      <c r="M250" s="4">
        <f t="shared" si="41"/>
        <v>164.02500000000001</v>
      </c>
      <c r="N250" s="4">
        <f t="shared" si="34"/>
        <v>38.943433890219218</v>
      </c>
      <c r="O250" s="4">
        <f t="shared" si="42"/>
        <v>-0.96138187391418595</v>
      </c>
      <c r="P250" s="4">
        <f t="shared" si="43"/>
        <v>0.77776688852535003</v>
      </c>
    </row>
    <row r="251" spans="1:16">
      <c r="A251" s="7" t="s">
        <v>253</v>
      </c>
      <c r="B251" s="1">
        <v>44440</v>
      </c>
      <c r="E251" s="2">
        <f t="shared" si="35"/>
        <v>244</v>
      </c>
      <c r="F251" s="4">
        <f t="shared" si="33"/>
        <v>1.8669185805991833E-3</v>
      </c>
      <c r="G251" s="2">
        <f t="shared" si="36"/>
        <v>0</v>
      </c>
      <c r="I251" s="2">
        <f t="shared" si="37"/>
        <v>244</v>
      </c>
      <c r="J251" s="3" t="str">
        <f t="shared" si="38"/>
        <v>Wrong Year</v>
      </c>
      <c r="K251" s="2">
        <f t="shared" si="39"/>
        <v>122</v>
      </c>
      <c r="L251" s="2">
        <f t="shared" si="40"/>
        <v>61</v>
      </c>
      <c r="M251" s="4">
        <f t="shared" si="41"/>
        <v>165.37777777777777</v>
      </c>
      <c r="N251" s="4">
        <f t="shared" si="34"/>
        <v>38.250280622629511</v>
      </c>
      <c r="O251" s="4">
        <f t="shared" si="42"/>
        <v>-0.96761133236020191</v>
      </c>
      <c r="P251" s="4">
        <f t="shared" si="43"/>
        <v>0.78531389867988954</v>
      </c>
    </row>
    <row r="252" spans="1:16">
      <c r="A252" s="7" t="s">
        <v>254</v>
      </c>
      <c r="B252" s="1">
        <v>44441</v>
      </c>
      <c r="E252" s="2">
        <f t="shared" si="35"/>
        <v>245</v>
      </c>
      <c r="F252" s="4">
        <f t="shared" si="33"/>
        <v>2.3793424913285737E-3</v>
      </c>
      <c r="G252" s="2">
        <f t="shared" si="36"/>
        <v>0</v>
      </c>
      <c r="I252" s="2">
        <f t="shared" si="37"/>
        <v>245</v>
      </c>
      <c r="J252" s="3" t="str">
        <f t="shared" si="38"/>
        <v>Wrong Year</v>
      </c>
      <c r="K252" s="2">
        <f t="shared" si="39"/>
        <v>122.5</v>
      </c>
      <c r="L252" s="2">
        <f t="shared" si="40"/>
        <v>60.5</v>
      </c>
      <c r="M252" s="4">
        <f t="shared" si="41"/>
        <v>166.73611111111111</v>
      </c>
      <c r="N252" s="4">
        <f t="shared" si="34"/>
        <v>37.563911865277845</v>
      </c>
      <c r="O252" s="4">
        <f t="shared" si="42"/>
        <v>-0.97332367011996879</v>
      </c>
      <c r="P252" s="4">
        <f t="shared" si="43"/>
        <v>0.79267379023465645</v>
      </c>
    </row>
    <row r="253" spans="1:16">
      <c r="A253" s="7" t="s">
        <v>255</v>
      </c>
      <c r="B253" s="1">
        <v>44442</v>
      </c>
      <c r="E253" s="2">
        <f t="shared" si="35"/>
        <v>246</v>
      </c>
      <c r="F253" s="4">
        <f t="shared" si="33"/>
        <v>3.0075156447400154E-3</v>
      </c>
      <c r="G253" s="2">
        <f t="shared" si="36"/>
        <v>0</v>
      </c>
      <c r="I253" s="2">
        <f t="shared" si="37"/>
        <v>246</v>
      </c>
      <c r="J253" s="3" t="str">
        <f t="shared" si="38"/>
        <v>Wrong Year</v>
      </c>
      <c r="K253" s="2">
        <f t="shared" si="39"/>
        <v>123</v>
      </c>
      <c r="L253" s="2">
        <f t="shared" si="40"/>
        <v>60</v>
      </c>
      <c r="M253" s="4">
        <f t="shared" si="41"/>
        <v>168.1</v>
      </c>
      <c r="N253" s="4">
        <f t="shared" si="34"/>
        <v>36.884316459269073</v>
      </c>
      <c r="O253" s="4">
        <f t="shared" si="42"/>
        <v>-0.97850898510177842</v>
      </c>
      <c r="P253" s="4">
        <f t="shared" si="43"/>
        <v>0.79984898120824477</v>
      </c>
    </row>
    <row r="254" spans="1:16">
      <c r="A254" s="7" t="s">
        <v>256</v>
      </c>
      <c r="B254" s="1">
        <v>44443</v>
      </c>
      <c r="E254" s="2">
        <f t="shared" si="35"/>
        <v>247</v>
      </c>
      <c r="F254" s="4">
        <f t="shared" si="33"/>
        <v>3.7713766699138561E-3</v>
      </c>
      <c r="G254" s="2">
        <f t="shared" si="36"/>
        <v>0</v>
      </c>
      <c r="I254" s="2">
        <f t="shared" si="37"/>
        <v>247</v>
      </c>
      <c r="J254" s="3" t="str">
        <f t="shared" si="38"/>
        <v>Wrong Year</v>
      </c>
      <c r="K254" s="2">
        <f t="shared" si="39"/>
        <v>123.5</v>
      </c>
      <c r="L254" s="2">
        <f t="shared" si="40"/>
        <v>59.5</v>
      </c>
      <c r="M254" s="4">
        <f t="shared" si="41"/>
        <v>169.46944444444443</v>
      </c>
      <c r="N254" s="4">
        <f t="shared" si="34"/>
        <v>36.211483171683263</v>
      </c>
      <c r="O254" s="4">
        <f t="shared" si="42"/>
        <v>-0.98315758244440499</v>
      </c>
      <c r="P254" s="4">
        <f t="shared" si="43"/>
        <v>0.80684192724915449</v>
      </c>
    </row>
    <row r="255" spans="1:16">
      <c r="A255" s="7" t="s">
        <v>257</v>
      </c>
      <c r="B255" s="1">
        <v>44444</v>
      </c>
      <c r="E255" s="2">
        <f t="shared" si="35"/>
        <v>248</v>
      </c>
      <c r="F255" s="4">
        <f t="shared" si="33"/>
        <v>4.6929873522192096E-3</v>
      </c>
      <c r="G255" s="2">
        <f t="shared" si="36"/>
        <v>0</v>
      </c>
      <c r="I255" s="2">
        <f t="shared" si="37"/>
        <v>248</v>
      </c>
      <c r="J255" s="3" t="str">
        <f t="shared" si="38"/>
        <v>Wrong Year</v>
      </c>
      <c r="K255" s="2">
        <f t="shared" si="39"/>
        <v>124</v>
      </c>
      <c r="L255" s="2">
        <f t="shared" si="40"/>
        <v>59</v>
      </c>
      <c r="M255" s="4">
        <f t="shared" si="41"/>
        <v>170.84444444444443</v>
      </c>
      <c r="N255" s="4">
        <f t="shared" si="34"/>
        <v>35.545400694461229</v>
      </c>
      <c r="O255" s="4">
        <f t="shared" si="42"/>
        <v>-0.98725998821342742</v>
      </c>
      <c r="P255" s="4">
        <f t="shared" si="43"/>
        <v>0.81365511867444384</v>
      </c>
    </row>
    <row r="256" spans="1:16">
      <c r="A256" s="7" t="s">
        <v>258</v>
      </c>
      <c r="B256" s="1">
        <v>44445</v>
      </c>
      <c r="E256" s="2">
        <f t="shared" si="35"/>
        <v>249</v>
      </c>
      <c r="F256" s="4">
        <f t="shared" si="33"/>
        <v>5.7965245575491492E-3</v>
      </c>
      <c r="G256" s="2">
        <f t="shared" si="36"/>
        <v>0</v>
      </c>
      <c r="I256" s="2">
        <f t="shared" si="37"/>
        <v>249</v>
      </c>
      <c r="J256" s="3" t="str">
        <f t="shared" si="38"/>
        <v>Wrong Year</v>
      </c>
      <c r="K256" s="2">
        <f t="shared" si="39"/>
        <v>124.5</v>
      </c>
      <c r="L256" s="2">
        <f t="shared" si="40"/>
        <v>58.5</v>
      </c>
      <c r="M256" s="4">
        <f t="shared" si="41"/>
        <v>172.22499999999999</v>
      </c>
      <c r="N256" s="4">
        <f t="shared" si="34"/>
        <v>34.886057643264188</v>
      </c>
      <c r="O256" s="4">
        <f t="shared" si="42"/>
        <v>-0.99080696324699291</v>
      </c>
      <c r="P256" s="4">
        <f t="shared" si="43"/>
        <v>0.82029107758432018</v>
      </c>
    </row>
    <row r="257" spans="1:16">
      <c r="A257" s="7" t="s">
        <v>259</v>
      </c>
      <c r="B257" s="1">
        <v>44446</v>
      </c>
      <c r="E257" s="2">
        <f t="shared" si="35"/>
        <v>250</v>
      </c>
      <c r="F257" s="4">
        <f t="shared" si="33"/>
        <v>7.1082297782572258E-3</v>
      </c>
      <c r="G257" s="2">
        <f t="shared" si="36"/>
        <v>0</v>
      </c>
      <c r="I257" s="2">
        <f t="shared" si="37"/>
        <v>250</v>
      </c>
      <c r="J257" s="3" t="str">
        <f t="shared" si="38"/>
        <v>Wrong Year</v>
      </c>
      <c r="K257" s="2">
        <f t="shared" si="39"/>
        <v>125</v>
      </c>
      <c r="L257" s="2">
        <f t="shared" si="40"/>
        <v>58</v>
      </c>
      <c r="M257" s="4">
        <f t="shared" si="41"/>
        <v>173.61111111111111</v>
      </c>
      <c r="N257" s="4">
        <f t="shared" si="34"/>
        <v>34.233442556306386</v>
      </c>
      <c r="O257" s="4">
        <f t="shared" si="42"/>
        <v>-0.99378951713944264</v>
      </c>
      <c r="P257" s="4">
        <f t="shared" si="43"/>
        <v>0.82675235505237687</v>
      </c>
    </row>
    <row r="258" spans="1:16">
      <c r="A258" s="7" t="s">
        <v>260</v>
      </c>
      <c r="B258" s="1">
        <v>44447</v>
      </c>
      <c r="E258" s="2">
        <f t="shared" si="35"/>
        <v>251</v>
      </c>
      <c r="F258" s="4">
        <f t="shared" si="33"/>
        <v>8.6563131075130372E-3</v>
      </c>
      <c r="G258" s="2">
        <f t="shared" si="36"/>
        <v>0</v>
      </c>
      <c r="I258" s="2">
        <f t="shared" si="37"/>
        <v>251</v>
      </c>
      <c r="J258" s="3" t="str">
        <f t="shared" si="38"/>
        <v>Wrong Year</v>
      </c>
      <c r="K258" s="2">
        <f t="shared" si="39"/>
        <v>125.5</v>
      </c>
      <c r="L258" s="2">
        <f t="shared" si="40"/>
        <v>57.5</v>
      </c>
      <c r="M258" s="4">
        <f t="shared" si="41"/>
        <v>175.00277777777777</v>
      </c>
      <c r="N258" s="4">
        <f t="shared" si="34"/>
        <v>33.587543893159214</v>
      </c>
      <c r="O258" s="4">
        <f t="shared" si="42"/>
        <v>-0.99619892235064156</v>
      </c>
      <c r="P258" s="4">
        <f t="shared" si="43"/>
        <v>0.83304152839111778</v>
      </c>
    </row>
    <row r="259" spans="1:16">
      <c r="A259" s="7" t="s">
        <v>261</v>
      </c>
      <c r="B259" s="1">
        <v>44448</v>
      </c>
      <c r="E259" s="2">
        <f t="shared" si="35"/>
        <v>252</v>
      </c>
      <c r="F259" s="4">
        <f t="shared" si="33"/>
        <v>1.047080949798425E-2</v>
      </c>
      <c r="G259" s="2">
        <f t="shared" si="36"/>
        <v>0</v>
      </c>
      <c r="I259" s="2">
        <f t="shared" si="37"/>
        <v>252</v>
      </c>
      <c r="J259" s="3" t="str">
        <f t="shared" si="38"/>
        <v>Wrong Year</v>
      </c>
      <c r="K259" s="2">
        <f t="shared" si="39"/>
        <v>126</v>
      </c>
      <c r="L259" s="2">
        <f t="shared" si="40"/>
        <v>57</v>
      </c>
      <c r="M259" s="4">
        <f t="shared" si="41"/>
        <v>176.4</v>
      </c>
      <c r="N259" s="4">
        <f t="shared" si="34"/>
        <v>32.948350033526559</v>
      </c>
      <c r="O259" s="4">
        <f t="shared" si="42"/>
        <v>-0.99802672842827156</v>
      </c>
      <c r="P259" s="4">
        <f t="shared" si="43"/>
        <v>0.83916119849232462</v>
      </c>
    </row>
    <row r="260" spans="1:16">
      <c r="A260" s="7" t="s">
        <v>262</v>
      </c>
      <c r="B260" s="1">
        <v>44449</v>
      </c>
      <c r="E260" s="2">
        <f t="shared" si="35"/>
        <v>253</v>
      </c>
      <c r="F260" s="4">
        <f t="shared" si="33"/>
        <v>1.2583386345940433E-2</v>
      </c>
      <c r="G260" s="2">
        <f t="shared" si="36"/>
        <v>0</v>
      </c>
      <c r="I260" s="2">
        <f t="shared" si="37"/>
        <v>253</v>
      </c>
      <c r="J260" s="3" t="str">
        <f t="shared" si="38"/>
        <v>Wrong Year</v>
      </c>
      <c r="K260" s="2">
        <f t="shared" si="39"/>
        <v>126.5</v>
      </c>
      <c r="L260" s="2">
        <f t="shared" si="40"/>
        <v>56.5</v>
      </c>
      <c r="M260" s="4">
        <f t="shared" si="41"/>
        <v>177.80277777777778</v>
      </c>
      <c r="N260" s="4">
        <f t="shared" si="34"/>
        <v>32.315849275990324</v>
      </c>
      <c r="O260" s="4">
        <f t="shared" si="42"/>
        <v>-0.99926477632976851</v>
      </c>
      <c r="P260" s="4">
        <f t="shared" si="43"/>
        <v>0.84511398724176801</v>
      </c>
    </row>
    <row r="261" spans="1:16">
      <c r="A261" s="7" t="s">
        <v>263</v>
      </c>
      <c r="B261" s="1">
        <v>44450</v>
      </c>
      <c r="C261" s="2">
        <v>155</v>
      </c>
      <c r="E261" s="2">
        <f t="shared" si="35"/>
        <v>254</v>
      </c>
      <c r="F261" s="4">
        <f t="shared" si="33"/>
        <v>1.5027102723824336E-2</v>
      </c>
      <c r="G261" s="2">
        <f t="shared" si="36"/>
        <v>2.3292009221927721</v>
      </c>
      <c r="I261" s="2">
        <f t="shared" si="37"/>
        <v>254</v>
      </c>
      <c r="J261" s="3" t="str">
        <f t="shared" si="38"/>
        <v>Wrong Year</v>
      </c>
      <c r="K261" s="2">
        <f t="shared" si="39"/>
        <v>127</v>
      </c>
      <c r="L261" s="2">
        <f t="shared" si="40"/>
        <v>56</v>
      </c>
      <c r="M261" s="4">
        <f t="shared" si="41"/>
        <v>179.21111111111111</v>
      </c>
      <c r="N261" s="4">
        <f t="shared" si="34"/>
        <v>31.69002983672523</v>
      </c>
      <c r="O261" s="4">
        <f t="shared" si="42"/>
        <v>-0.99990521282999434</v>
      </c>
      <c r="P261" s="4">
        <f t="shared" si="43"/>
        <v>0.85090253500769375</v>
      </c>
    </row>
    <row r="262" spans="1:16">
      <c r="A262" s="7" t="s">
        <v>264</v>
      </c>
      <c r="B262" s="1">
        <v>44451</v>
      </c>
      <c r="E262" s="2">
        <f t="shared" si="35"/>
        <v>255</v>
      </c>
      <c r="F262" s="4">
        <f t="shared" si="33"/>
        <v>1.7836121918868637E-2</v>
      </c>
      <c r="G262" s="2">
        <f t="shared" si="36"/>
        <v>0</v>
      </c>
      <c r="I262" s="2">
        <f t="shared" si="37"/>
        <v>255</v>
      </c>
      <c r="J262" s="3" t="str">
        <f t="shared" si="38"/>
        <v>Wrong Year</v>
      </c>
      <c r="K262" s="2">
        <f t="shared" si="39"/>
        <v>127.5</v>
      </c>
      <c r="L262" s="2">
        <f t="shared" si="40"/>
        <v>55.5</v>
      </c>
      <c r="M262" s="4">
        <f t="shared" si="41"/>
        <v>180.625</v>
      </c>
      <c r="N262" s="4">
        <f t="shared" si="34"/>
        <v>31.070879848180844</v>
      </c>
      <c r="O262" s="4">
        <f t="shared" si="42"/>
        <v>-0.99994050500014975</v>
      </c>
      <c r="P262" s="4">
        <f t="shared" si="43"/>
        <v>0.85652949820247382</v>
      </c>
    </row>
    <row r="263" spans="1:16">
      <c r="A263" s="7" t="s">
        <v>265</v>
      </c>
      <c r="B263" s="1">
        <v>44452</v>
      </c>
      <c r="E263" s="2">
        <f t="shared" si="35"/>
        <v>256</v>
      </c>
      <c r="F263" s="4">
        <f t="shared" si="33"/>
        <v>2.1045380275302103E-2</v>
      </c>
      <c r="G263" s="2">
        <f t="shared" si="36"/>
        <v>0</v>
      </c>
      <c r="I263" s="2">
        <f t="shared" si="37"/>
        <v>256</v>
      </c>
      <c r="J263" s="3" t="str">
        <f t="shared" si="38"/>
        <v>Wrong Year</v>
      </c>
      <c r="K263" s="2">
        <f t="shared" si="39"/>
        <v>128</v>
      </c>
      <c r="L263" s="2">
        <f t="shared" si="40"/>
        <v>55</v>
      </c>
      <c r="M263" s="4">
        <f t="shared" si="41"/>
        <v>182.04444444444445</v>
      </c>
      <c r="N263" s="4">
        <f t="shared" si="34"/>
        <v>30.458387357731731</v>
      </c>
      <c r="O263" s="4">
        <f t="shared" si="42"/>
        <v>-0.99936345474284427</v>
      </c>
      <c r="P263" s="4">
        <f t="shared" si="43"/>
        <v>0.86199754691672181</v>
      </c>
    </row>
    <row r="264" spans="1:16">
      <c r="A264" s="7" t="s">
        <v>266</v>
      </c>
      <c r="B264" s="1">
        <v>44453</v>
      </c>
      <c r="E264" s="2">
        <f t="shared" si="35"/>
        <v>257</v>
      </c>
      <c r="F264" s="4">
        <f t="shared" ref="F264:F327" si="44">IF(OR(E264="pending",E264="Wrong Year"),E264,IF(E264&lt;183,POWER(O264,G$3),POWER(P264,G$4)))</f>
        <v>2.4690216635271829E-2</v>
      </c>
      <c r="G264" s="2">
        <f t="shared" si="36"/>
        <v>0</v>
      </c>
      <c r="I264" s="2">
        <f t="shared" si="37"/>
        <v>257</v>
      </c>
      <c r="J264" s="3" t="str">
        <f t="shared" si="38"/>
        <v>Wrong Year</v>
      </c>
      <c r="K264" s="2">
        <f t="shared" si="39"/>
        <v>128.5</v>
      </c>
      <c r="L264" s="2">
        <f t="shared" si="40"/>
        <v>54.5</v>
      </c>
      <c r="M264" s="4">
        <f t="shared" si="41"/>
        <v>183.46944444444443</v>
      </c>
      <c r="N264" s="4">
        <f t="shared" ref="N264:N327" si="45">IF(OR(E264="pending",E264="Wrong Year"),E264,(L264^G$5)/(90^(G$5-1)))</f>
        <v>29.852540326292235</v>
      </c>
      <c r="O264" s="4">
        <f t="shared" si="42"/>
        <v>-0.99816721336765346</v>
      </c>
      <c r="P264" s="4">
        <f t="shared" si="43"/>
        <v>0.86730936262516867</v>
      </c>
    </row>
    <row r="265" spans="1:16">
      <c r="A265" s="7" t="s">
        <v>267</v>
      </c>
      <c r="B265" s="1">
        <v>44454</v>
      </c>
      <c r="E265" s="2">
        <f t="shared" ref="E265:E328" si="46">IF(AND(I265&gt;-1,I265&lt;367),I265,J265)</f>
        <v>258</v>
      </c>
      <c r="F265" s="4">
        <f t="shared" si="44"/>
        <v>2.8805967882260055E-2</v>
      </c>
      <c r="G265" s="2">
        <f t="shared" ref="G265:G328" si="47">IF(OR(E265="pending",E265="Wrong Year"),E265,C265*F265)</f>
        <v>0</v>
      </c>
      <c r="I265" s="2">
        <f t="shared" ref="I265:I328" si="48">B265-I$3</f>
        <v>258</v>
      </c>
      <c r="J265" s="3" t="str">
        <f t="shared" ref="J265:J328" si="49">IF(I265=I$5,"pending","Wrong Year")</f>
        <v>Wrong Year</v>
      </c>
      <c r="K265" s="2">
        <f t="shared" ref="K265:K328" si="50">IF(OR(E265="pending",E265="Wrong Year"),E265,E265/2)</f>
        <v>129</v>
      </c>
      <c r="L265" s="2">
        <f t="shared" ref="L265:L328" si="51">IF(OR(E265="pending",E265="Wrong Year"),E265,(183-(E265/2)))</f>
        <v>54</v>
      </c>
      <c r="M265" s="4">
        <f t="shared" ref="M265:M328" si="52">IF(OR(E265="pending",E265="Wrong Year"),E265,(K265^G$2)/(90^(G$2-1)))</f>
        <v>184.9</v>
      </c>
      <c r="N265" s="4">
        <f t="shared" si="45"/>
        <v>29.25332662689685</v>
      </c>
      <c r="O265" s="4">
        <f t="shared" ref="O265:O328" si="53">IF(OR(E265="pending",E265="Wrong Year"),E265,COS(M265*PI()/180))</f>
        <v>-0.99634529619090639</v>
      </c>
      <c r="P265" s="4">
        <f t="shared" ref="P265:P328" si="54">IF(OR(E265="pending",E265="Wrong Year"),E265,COS(N265*PI()/180))</f>
        <v>0.87246763596349786</v>
      </c>
    </row>
    <row r="266" spans="1:16">
      <c r="A266" s="7" t="s">
        <v>268</v>
      </c>
      <c r="B266" s="1">
        <v>44455</v>
      </c>
      <c r="E266" s="2">
        <f t="shared" si="46"/>
        <v>259</v>
      </c>
      <c r="F266" s="4">
        <f t="shared" si="44"/>
        <v>3.342753716756762E-2</v>
      </c>
      <c r="G266" s="2">
        <f t="shared" si="47"/>
        <v>0</v>
      </c>
      <c r="I266" s="2">
        <f t="shared" si="48"/>
        <v>259</v>
      </c>
      <c r="J266" s="3" t="str">
        <f t="shared" si="49"/>
        <v>Wrong Year</v>
      </c>
      <c r="K266" s="2">
        <f t="shared" si="50"/>
        <v>129.5</v>
      </c>
      <c r="L266" s="2">
        <f t="shared" si="51"/>
        <v>53.5</v>
      </c>
      <c r="M266" s="4">
        <f t="shared" si="52"/>
        <v>186.33611111111111</v>
      </c>
      <c r="N266" s="4">
        <f t="shared" si="45"/>
        <v>28.66073404324327</v>
      </c>
      <c r="O266" s="4">
        <f t="shared" si="53"/>
        <v>-0.99389159714286091</v>
      </c>
      <c r="P266" s="4">
        <f t="shared" si="54"/>
        <v>0.87747506457533508</v>
      </c>
    </row>
    <row r="267" spans="1:16">
      <c r="A267" s="7" t="s">
        <v>269</v>
      </c>
      <c r="B267" s="1">
        <v>44456</v>
      </c>
      <c r="E267" s="2">
        <f t="shared" si="46"/>
        <v>260</v>
      </c>
      <c r="F267" s="4">
        <f t="shared" si="44"/>
        <v>3.8588942307540126E-2</v>
      </c>
      <c r="G267" s="2">
        <f t="shared" si="47"/>
        <v>0</v>
      </c>
      <c r="I267" s="2">
        <f t="shared" si="48"/>
        <v>260</v>
      </c>
      <c r="J267" s="3" t="str">
        <f t="shared" si="49"/>
        <v>Wrong Year</v>
      </c>
      <c r="K267" s="2">
        <f t="shared" si="50"/>
        <v>130</v>
      </c>
      <c r="L267" s="2">
        <f t="shared" si="51"/>
        <v>53</v>
      </c>
      <c r="M267" s="4">
        <f t="shared" si="52"/>
        <v>187.77777777777777</v>
      </c>
      <c r="N267" s="4">
        <f t="shared" si="45"/>
        <v>28.074750268197871</v>
      </c>
      <c r="O267" s="4">
        <f t="shared" si="53"/>
        <v>-0.99080040336484532</v>
      </c>
      <c r="P267" s="4">
        <f t="shared" si="54"/>
        <v>0.88233435102851654</v>
      </c>
    </row>
    <row r="268" spans="1:16">
      <c r="A268" s="7" t="s">
        <v>270</v>
      </c>
      <c r="B268" s="1">
        <v>44457</v>
      </c>
      <c r="E268" s="2">
        <f t="shared" si="46"/>
        <v>261</v>
      </c>
      <c r="F268" s="4">
        <f t="shared" si="44"/>
        <v>4.4322852545721575E-2</v>
      </c>
      <c r="G268" s="2">
        <f t="shared" si="47"/>
        <v>0</v>
      </c>
      <c r="I268" s="2">
        <f t="shared" si="48"/>
        <v>261</v>
      </c>
      <c r="J268" s="3" t="str">
        <f t="shared" si="49"/>
        <v>Wrong Year</v>
      </c>
      <c r="K268" s="2">
        <f t="shared" si="50"/>
        <v>130.5</v>
      </c>
      <c r="L268" s="2">
        <f t="shared" si="51"/>
        <v>52.5</v>
      </c>
      <c r="M268" s="4">
        <f t="shared" si="52"/>
        <v>189.22499999999999</v>
      </c>
      <c r="N268" s="4">
        <f t="shared" si="45"/>
        <v>27.495362902261952</v>
      </c>
      <c r="O268" s="4">
        <f t="shared" si="53"/>
        <v>-0.98706640977836568</v>
      </c>
      <c r="P268" s="4">
        <f t="shared" si="54"/>
        <v>0.88704820079973912</v>
      </c>
    </row>
    <row r="269" spans="1:16">
      <c r="A269" s="7" t="s">
        <v>271</v>
      </c>
      <c r="B269" s="1">
        <v>44458</v>
      </c>
      <c r="E269" s="2">
        <f t="shared" si="46"/>
        <v>262</v>
      </c>
      <c r="F269" s="4">
        <f t="shared" si="44"/>
        <v>5.0660122356935317E-2</v>
      </c>
      <c r="G269" s="2">
        <f t="shared" si="47"/>
        <v>0</v>
      </c>
      <c r="I269" s="2">
        <f t="shared" si="48"/>
        <v>262</v>
      </c>
      <c r="J269" s="3" t="str">
        <f t="shared" si="49"/>
        <v>Wrong Year</v>
      </c>
      <c r="K269" s="2">
        <f t="shared" si="50"/>
        <v>131</v>
      </c>
      <c r="L269" s="2">
        <f t="shared" si="51"/>
        <v>52</v>
      </c>
      <c r="M269" s="4">
        <f t="shared" si="52"/>
        <v>190.67777777777778</v>
      </c>
      <c r="N269" s="4">
        <f t="shared" si="45"/>
        <v>26.922559451997262</v>
      </c>
      <c r="O269" s="4">
        <f t="shared" si="53"/>
        <v>-0.98268473360760855</v>
      </c>
      <c r="P269" s="4">
        <f t="shared" si="54"/>
        <v>0.89161932032665137</v>
      </c>
    </row>
    <row r="270" spans="1:16">
      <c r="A270" s="7" t="s">
        <v>272</v>
      </c>
      <c r="B270" s="1">
        <v>44459</v>
      </c>
      <c r="E270" s="2">
        <f t="shared" si="46"/>
        <v>263</v>
      </c>
      <c r="F270" s="4">
        <f t="shared" si="44"/>
        <v>5.7629331215017517E-2</v>
      </c>
      <c r="G270" s="2">
        <f t="shared" si="47"/>
        <v>0</v>
      </c>
      <c r="I270" s="2">
        <f t="shared" si="48"/>
        <v>263</v>
      </c>
      <c r="J270" s="3" t="str">
        <f t="shared" si="49"/>
        <v>Wrong Year</v>
      </c>
      <c r="K270" s="2">
        <f t="shared" si="50"/>
        <v>131.5</v>
      </c>
      <c r="L270" s="2">
        <f t="shared" si="51"/>
        <v>51.5</v>
      </c>
      <c r="M270" s="4">
        <f t="shared" si="52"/>
        <v>192.13611111111112</v>
      </c>
      <c r="N270" s="4">
        <f t="shared" si="45"/>
        <v>26.356327328409169</v>
      </c>
      <c r="O270" s="4">
        <f t="shared" si="53"/>
        <v>-0.97765092883620319</v>
      </c>
      <c r="P270" s="4">
        <f t="shared" si="54"/>
        <v>0.89605041512641725</v>
      </c>
    </row>
    <row r="271" spans="1:16">
      <c r="A271" s="7" t="s">
        <v>273</v>
      </c>
      <c r="B271" s="1">
        <v>44460</v>
      </c>
      <c r="E271" s="2">
        <f t="shared" si="46"/>
        <v>264</v>
      </c>
      <c r="F271" s="4">
        <f t="shared" si="44"/>
        <v>6.5256338247055401E-2</v>
      </c>
      <c r="G271" s="2">
        <f t="shared" si="47"/>
        <v>0</v>
      </c>
      <c r="I271" s="2">
        <f t="shared" si="48"/>
        <v>264</v>
      </c>
      <c r="J271" s="3" t="str">
        <f t="shared" si="49"/>
        <v>Wrong Year</v>
      </c>
      <c r="K271" s="2">
        <f t="shared" si="50"/>
        <v>132</v>
      </c>
      <c r="L271" s="2">
        <f t="shared" si="51"/>
        <v>51</v>
      </c>
      <c r="M271" s="4">
        <f t="shared" si="52"/>
        <v>193.6</v>
      </c>
      <c r="N271" s="4">
        <f t="shared" si="45"/>
        <v>25.796653845286439</v>
      </c>
      <c r="O271" s="4">
        <f t="shared" si="53"/>
        <v>-0.97196100057854617</v>
      </c>
      <c r="P271" s="4">
        <f t="shared" si="54"/>
        <v>0.90034418797974902</v>
      </c>
    </row>
    <row r="272" spans="1:16">
      <c r="A272" s="7" t="s">
        <v>274</v>
      </c>
      <c r="B272" s="1">
        <v>44461</v>
      </c>
      <c r="E272" s="2">
        <f t="shared" si="46"/>
        <v>265</v>
      </c>
      <c r="F272" s="4">
        <f t="shared" si="44"/>
        <v>7.3563860457870792E-2</v>
      </c>
      <c r="G272" s="2">
        <f t="shared" si="47"/>
        <v>0</v>
      </c>
      <c r="I272" s="2">
        <f t="shared" si="48"/>
        <v>265</v>
      </c>
      <c r="J272" s="3" t="str">
        <f t="shared" si="49"/>
        <v>Wrong Year</v>
      </c>
      <c r="K272" s="2">
        <f t="shared" si="50"/>
        <v>132.5</v>
      </c>
      <c r="L272" s="2">
        <f t="shared" si="51"/>
        <v>50.5</v>
      </c>
      <c r="M272" s="4">
        <f t="shared" si="52"/>
        <v>195.06944444444446</v>
      </c>
      <c r="N272" s="4">
        <f t="shared" si="45"/>
        <v>25.243526217495496</v>
      </c>
      <c r="O272" s="4">
        <f t="shared" si="53"/>
        <v>-0.96561141934545136</v>
      </c>
      <c r="P272" s="4">
        <f t="shared" si="54"/>
        <v>0.9045033371793828</v>
      </c>
    </row>
    <row r="273" spans="1:16">
      <c r="A273" s="7" t="s">
        <v>275</v>
      </c>
      <c r="B273" s="1">
        <v>44462</v>
      </c>
      <c r="E273" s="2">
        <f t="shared" si="46"/>
        <v>266</v>
      </c>
      <c r="F273" s="4">
        <f t="shared" si="44"/>
        <v>8.2571082740772794E-2</v>
      </c>
      <c r="G273" s="2">
        <f t="shared" si="47"/>
        <v>0</v>
      </c>
      <c r="I273" s="2">
        <f t="shared" si="48"/>
        <v>266</v>
      </c>
      <c r="J273" s="3" t="str">
        <f t="shared" si="49"/>
        <v>Wrong Year</v>
      </c>
      <c r="K273" s="2">
        <f t="shared" si="50"/>
        <v>133</v>
      </c>
      <c r="L273" s="2">
        <f t="shared" si="51"/>
        <v>50</v>
      </c>
      <c r="M273" s="4">
        <f t="shared" si="52"/>
        <v>196.54444444444445</v>
      </c>
      <c r="N273" s="4">
        <f t="shared" si="45"/>
        <v>24.696931559227764</v>
      </c>
      <c r="O273" s="4">
        <f t="shared" si="53"/>
        <v>-0.95859913518333772</v>
      </c>
      <c r="P273" s="4">
        <f t="shared" si="54"/>
        <v>0.90853055484194511</v>
      </c>
    </row>
    <row r="274" spans="1:16">
      <c r="A274" s="7" t="s">
        <v>276</v>
      </c>
      <c r="B274" s="1">
        <v>44463</v>
      </c>
      <c r="E274" s="2">
        <f t="shared" si="46"/>
        <v>267</v>
      </c>
      <c r="F274" s="4">
        <f t="shared" si="44"/>
        <v>9.2293307213439174E-2</v>
      </c>
      <c r="G274" s="2">
        <f t="shared" si="47"/>
        <v>0</v>
      </c>
      <c r="I274" s="2">
        <f t="shared" si="48"/>
        <v>267</v>
      </c>
      <c r="J274" s="3" t="str">
        <f t="shared" si="49"/>
        <v>Wrong Year</v>
      </c>
      <c r="K274" s="2">
        <f t="shared" si="50"/>
        <v>133.5</v>
      </c>
      <c r="L274" s="2">
        <f t="shared" si="51"/>
        <v>49.5</v>
      </c>
      <c r="M274" s="4">
        <f t="shared" si="52"/>
        <v>198.02500000000001</v>
      </c>
      <c r="N274" s="4">
        <f t="shared" si="45"/>
        <v>24.156856882198248</v>
      </c>
      <c r="O274" s="4">
        <f t="shared" si="53"/>
        <v>-0.9509215916656526</v>
      </c>
      <c r="P274" s="4">
        <f t="shared" si="54"/>
        <v>0.91242852528213436</v>
      </c>
    </row>
    <row r="275" spans="1:16">
      <c r="A275" s="7" t="s">
        <v>277</v>
      </c>
      <c r="B275" s="1">
        <v>44464</v>
      </c>
      <c r="E275" s="2">
        <f t="shared" si="46"/>
        <v>268</v>
      </c>
      <c r="F275" s="4">
        <f t="shared" si="44"/>
        <v>0.10274164855673082</v>
      </c>
      <c r="G275" s="2">
        <f t="shared" si="47"/>
        <v>0</v>
      </c>
      <c r="I275" s="2">
        <f t="shared" si="48"/>
        <v>268</v>
      </c>
      <c r="J275" s="3" t="str">
        <f t="shared" si="49"/>
        <v>Wrong Year</v>
      </c>
      <c r="K275" s="2">
        <f t="shared" si="50"/>
        <v>134</v>
      </c>
      <c r="L275" s="2">
        <f t="shared" si="51"/>
        <v>49</v>
      </c>
      <c r="M275" s="4">
        <f t="shared" si="52"/>
        <v>199.51111111111112</v>
      </c>
      <c r="N275" s="4">
        <f t="shared" si="45"/>
        <v>23.62328909379319</v>
      </c>
      <c r="O275" s="4">
        <f t="shared" si="53"/>
        <v>-0.94257673971470113</v>
      </c>
      <c r="P275" s="4">
        <f t="shared" si="54"/>
        <v>0.91619992344812862</v>
      </c>
    </row>
    <row r="276" spans="1:16">
      <c r="A276" s="7" t="s">
        <v>278</v>
      </c>
      <c r="B276" s="1">
        <v>44465</v>
      </c>
      <c r="E276" s="2">
        <f t="shared" si="46"/>
        <v>269</v>
      </c>
      <c r="F276" s="4">
        <f t="shared" si="44"/>
        <v>0.11392278101987365</v>
      </c>
      <c r="G276" s="2">
        <f t="shared" si="47"/>
        <v>0</v>
      </c>
      <c r="I276" s="2">
        <f t="shared" si="48"/>
        <v>269</v>
      </c>
      <c r="J276" s="3" t="str">
        <f t="shared" si="49"/>
        <v>Wrong Year</v>
      </c>
      <c r="K276" s="2">
        <f t="shared" si="50"/>
        <v>134.5</v>
      </c>
      <c r="L276" s="2">
        <f t="shared" si="51"/>
        <v>48.5</v>
      </c>
      <c r="M276" s="4">
        <f t="shared" si="52"/>
        <v>201.00277777777777</v>
      </c>
      <c r="N276" s="4">
        <f t="shared" si="45"/>
        <v>23.096214995165671</v>
      </c>
      <c r="O276" s="4">
        <f t="shared" si="53"/>
        <v>-0.9335630512315638</v>
      </c>
      <c r="P276" s="4">
        <f t="shared" si="54"/>
        <v>0.91984741341709908</v>
      </c>
    </row>
    <row r="277" spans="1:16">
      <c r="A277" s="7" t="s">
        <v>279</v>
      </c>
      <c r="B277" s="1">
        <v>44466</v>
      </c>
      <c r="E277" s="2">
        <f t="shared" si="46"/>
        <v>270</v>
      </c>
      <c r="F277" s="4">
        <f t="shared" si="44"/>
        <v>0.1258387416222003</v>
      </c>
      <c r="G277" s="2">
        <f t="shared" si="47"/>
        <v>0</v>
      </c>
      <c r="I277" s="2">
        <f t="shared" si="48"/>
        <v>270</v>
      </c>
      <c r="J277" s="3" t="str">
        <f t="shared" si="49"/>
        <v>Wrong Year</v>
      </c>
      <c r="K277" s="2">
        <f t="shared" si="50"/>
        <v>135</v>
      </c>
      <c r="L277" s="2">
        <f t="shared" si="51"/>
        <v>48</v>
      </c>
      <c r="M277" s="4">
        <f t="shared" si="52"/>
        <v>202.5</v>
      </c>
      <c r="N277" s="4">
        <f t="shared" si="45"/>
        <v>22.575621279276067</v>
      </c>
      <c r="O277" s="4">
        <f t="shared" si="53"/>
        <v>-0.92387953251128696</v>
      </c>
      <c r="P277" s="4">
        <f t="shared" si="54"/>
        <v>0.92337364694971558</v>
      </c>
    </row>
    <row r="278" spans="1:16">
      <c r="A278" s="7" t="s">
        <v>280</v>
      </c>
      <c r="B278" s="1">
        <v>44467</v>
      </c>
      <c r="E278" s="2">
        <f t="shared" si="46"/>
        <v>271</v>
      </c>
      <c r="F278" s="4">
        <f t="shared" si="44"/>
        <v>0.13848679286586157</v>
      </c>
      <c r="G278" s="2">
        <f t="shared" si="47"/>
        <v>0</v>
      </c>
      <c r="I278" s="2">
        <f t="shared" si="48"/>
        <v>271</v>
      </c>
      <c r="J278" s="3" t="str">
        <f t="shared" si="49"/>
        <v>Wrong Year</v>
      </c>
      <c r="K278" s="2">
        <f t="shared" si="50"/>
        <v>135.5</v>
      </c>
      <c r="L278" s="2">
        <f t="shared" si="51"/>
        <v>47.5</v>
      </c>
      <c r="M278" s="4">
        <f t="shared" si="52"/>
        <v>204.00277777777777</v>
      </c>
      <c r="N278" s="4">
        <f t="shared" si="45"/>
        <v>22.061494528875681</v>
      </c>
      <c r="O278" s="4">
        <f t="shared" si="53"/>
        <v>-0.91352573742007337</v>
      </c>
      <c r="P278" s="4">
        <f t="shared" si="54"/>
        <v>0.92678126210249834</v>
      </c>
    </row>
    <row r="279" spans="1:16">
      <c r="A279" s="7" t="s">
        <v>281</v>
      </c>
      <c r="B279" s="1">
        <v>44468</v>
      </c>
      <c r="E279" s="2">
        <f t="shared" si="46"/>
        <v>272</v>
      </c>
      <c r="F279" s="4">
        <f t="shared" si="44"/>
        <v>0.15185934701299453</v>
      </c>
      <c r="G279" s="2">
        <f t="shared" si="47"/>
        <v>0</v>
      </c>
      <c r="I279" s="2">
        <f t="shared" si="48"/>
        <v>272</v>
      </c>
      <c r="J279" s="3" t="str">
        <f t="shared" si="49"/>
        <v>Wrong Year</v>
      </c>
      <c r="K279" s="2">
        <f t="shared" si="50"/>
        <v>136</v>
      </c>
      <c r="L279" s="2">
        <f t="shared" si="51"/>
        <v>47</v>
      </c>
      <c r="M279" s="4">
        <f t="shared" si="52"/>
        <v>205.51111111111112</v>
      </c>
      <c r="N279" s="4">
        <f t="shared" si="45"/>
        <v>21.553821214431974</v>
      </c>
      <c r="O279" s="4">
        <f t="shared" si="53"/>
        <v>-0.90250178031074069</v>
      </c>
      <c r="P279" s="4">
        <f t="shared" si="54"/>
        <v>0.93007288189686466</v>
      </c>
    </row>
    <row r="280" spans="1:16">
      <c r="A280" s="7" t="s">
        <v>282</v>
      </c>
      <c r="B280" s="1">
        <v>44469</v>
      </c>
      <c r="E280" s="2">
        <f t="shared" si="46"/>
        <v>273</v>
      </c>
      <c r="F280" s="4">
        <f t="shared" si="44"/>
        <v>0.16594395271142737</v>
      </c>
      <c r="G280" s="2">
        <f t="shared" si="47"/>
        <v>0</v>
      </c>
      <c r="I280" s="2">
        <f t="shared" si="48"/>
        <v>273</v>
      </c>
      <c r="J280" s="3" t="str">
        <f t="shared" si="49"/>
        <v>Wrong Year</v>
      </c>
      <c r="K280" s="2">
        <f t="shared" si="50"/>
        <v>136.5</v>
      </c>
      <c r="L280" s="2">
        <f t="shared" si="51"/>
        <v>46.5</v>
      </c>
      <c r="M280" s="4">
        <f t="shared" si="52"/>
        <v>207.02500000000001</v>
      </c>
      <c r="N280" s="4">
        <f t="shared" si="45"/>
        <v>21.052587691991477</v>
      </c>
      <c r="O280" s="4">
        <f t="shared" si="53"/>
        <v>-0.8908083486522903</v>
      </c>
      <c r="P280" s="4">
        <f t="shared" si="54"/>
        <v>0.93325111304372255</v>
      </c>
    </row>
    <row r="281" spans="1:16">
      <c r="A281" s="7" t="s">
        <v>283</v>
      </c>
      <c r="B281" s="1">
        <v>44470</v>
      </c>
      <c r="C281" s="2">
        <v>274</v>
      </c>
      <c r="E281" s="2">
        <f t="shared" si="46"/>
        <v>274</v>
      </c>
      <c r="F281" s="4">
        <f t="shared" si="44"/>
        <v>0.1807233435097042</v>
      </c>
      <c r="G281" s="2">
        <f t="shared" si="47"/>
        <v>49.518196121658953</v>
      </c>
      <c r="I281" s="2">
        <f t="shared" si="48"/>
        <v>274</v>
      </c>
      <c r="J281" s="3" t="str">
        <f t="shared" si="49"/>
        <v>Wrong Year</v>
      </c>
      <c r="K281" s="2">
        <f t="shared" si="50"/>
        <v>137</v>
      </c>
      <c r="L281" s="2">
        <f t="shared" si="51"/>
        <v>46</v>
      </c>
      <c r="M281" s="4">
        <f t="shared" si="52"/>
        <v>208.54444444444445</v>
      </c>
      <c r="N281" s="4">
        <f t="shared" si="45"/>
        <v>20.557780200979465</v>
      </c>
      <c r="O281" s="4">
        <f t="shared" si="53"/>
        <v>-0.87844671534901553</v>
      </c>
      <c r="P281" s="4">
        <f t="shared" si="54"/>
        <v>0.93631854472243692</v>
      </c>
    </row>
    <row r="282" spans="1:16">
      <c r="A282" s="7" t="s">
        <v>284</v>
      </c>
      <c r="B282" s="1">
        <v>44471</v>
      </c>
      <c r="E282" s="2">
        <f t="shared" si="46"/>
        <v>275</v>
      </c>
      <c r="F282" s="4">
        <f t="shared" si="44"/>
        <v>0.19617554661716727</v>
      </c>
      <c r="G282" s="2">
        <f t="shared" si="47"/>
        <v>0</v>
      </c>
      <c r="I282" s="2">
        <f t="shared" si="48"/>
        <v>275</v>
      </c>
      <c r="J282" s="3" t="str">
        <f t="shared" si="49"/>
        <v>Wrong Year</v>
      </c>
      <c r="K282" s="2">
        <f t="shared" si="50"/>
        <v>137.5</v>
      </c>
      <c r="L282" s="2">
        <f t="shared" si="51"/>
        <v>45.5</v>
      </c>
      <c r="M282" s="4">
        <f t="shared" si="52"/>
        <v>210.06944444444446</v>
      </c>
      <c r="N282" s="4">
        <f t="shared" si="45"/>
        <v>20.06938486193264</v>
      </c>
      <c r="O282" s="4">
        <f t="shared" si="53"/>
        <v>-0.86541875072419461</v>
      </c>
      <c r="P282" s="4">
        <f t="shared" si="54"/>
        <v>0.93927774741300496</v>
      </c>
    </row>
    <row r="283" spans="1:16">
      <c r="A283" s="7" t="s">
        <v>285</v>
      </c>
      <c r="B283" s="1">
        <v>44472</v>
      </c>
      <c r="E283" s="2">
        <f t="shared" si="46"/>
        <v>276</v>
      </c>
      <c r="F283" s="4">
        <f t="shared" si="44"/>
        <v>0.21227404916586695</v>
      </c>
      <c r="G283" s="2">
        <f t="shared" si="47"/>
        <v>0</v>
      </c>
      <c r="I283" s="2">
        <f t="shared" si="48"/>
        <v>276</v>
      </c>
      <c r="J283" s="3" t="str">
        <f t="shared" si="49"/>
        <v>Wrong Year</v>
      </c>
      <c r="K283" s="2">
        <f t="shared" si="50"/>
        <v>138</v>
      </c>
      <c r="L283" s="2">
        <f t="shared" si="51"/>
        <v>45</v>
      </c>
      <c r="M283" s="4">
        <f t="shared" si="52"/>
        <v>211.6</v>
      </c>
      <c r="N283" s="4">
        <f t="shared" si="45"/>
        <v>19.587387674162787</v>
      </c>
      <c r="O283" s="4">
        <f t="shared" si="53"/>
        <v>-0.85172693414304779</v>
      </c>
      <c r="P283" s="4">
        <f t="shared" si="54"/>
        <v>0.94213127178026601</v>
      </c>
    </row>
    <row r="284" spans="1:16">
      <c r="A284" s="7" t="s">
        <v>286</v>
      </c>
      <c r="B284" s="1">
        <v>44473</v>
      </c>
      <c r="E284" s="2">
        <f t="shared" si="46"/>
        <v>277</v>
      </c>
      <c r="F284" s="4">
        <f t="shared" si="44"/>
        <v>0.22898801824198162</v>
      </c>
      <c r="G284" s="2">
        <f t="shared" si="47"/>
        <v>0</v>
      </c>
      <c r="I284" s="2">
        <f t="shared" si="48"/>
        <v>277</v>
      </c>
      <c r="J284" s="3" t="str">
        <f t="shared" si="49"/>
        <v>Wrong Year</v>
      </c>
      <c r="K284" s="2">
        <f t="shared" si="50"/>
        <v>138.5</v>
      </c>
      <c r="L284" s="2">
        <f t="shared" si="51"/>
        <v>44.5</v>
      </c>
      <c r="M284" s="4">
        <f t="shared" si="52"/>
        <v>213.13611111111112</v>
      </c>
      <c r="N284" s="4">
        <f t="shared" si="45"/>
        <v>19.111774513348216</v>
      </c>
      <c r="O284" s="4">
        <f t="shared" si="53"/>
        <v>-0.83737436524929942</v>
      </c>
      <c r="P284" s="4">
        <f t="shared" si="54"/>
        <v>0.94488164760897164</v>
      </c>
    </row>
    <row r="285" spans="1:16">
      <c r="A285" s="7" t="s">
        <v>287</v>
      </c>
      <c r="B285" s="1">
        <v>44474</v>
      </c>
      <c r="E285" s="2">
        <f t="shared" si="46"/>
        <v>278</v>
      </c>
      <c r="F285" s="4">
        <f t="shared" si="44"/>
        <v>0.24628257009398727</v>
      </c>
      <c r="G285" s="2">
        <f t="shared" si="47"/>
        <v>0</v>
      </c>
      <c r="I285" s="2">
        <f t="shared" si="48"/>
        <v>278</v>
      </c>
      <c r="J285" s="3" t="str">
        <f t="shared" si="49"/>
        <v>Wrong Year</v>
      </c>
      <c r="K285" s="2">
        <f t="shared" si="50"/>
        <v>139</v>
      </c>
      <c r="L285" s="2">
        <f t="shared" si="51"/>
        <v>44</v>
      </c>
      <c r="M285" s="4">
        <f t="shared" si="52"/>
        <v>214.67777777777778</v>
      </c>
      <c r="N285" s="4">
        <f t="shared" si="45"/>
        <v>18.642531129049573</v>
      </c>
      <c r="O285" s="4">
        <f t="shared" si="53"/>
        <v>-0.82236477478938252</v>
      </c>
      <c r="P285" s="4">
        <f t="shared" si="54"/>
        <v>0.94753138278854543</v>
      </c>
    </row>
    <row r="286" spans="1:16">
      <c r="A286" s="7" t="s">
        <v>288</v>
      </c>
      <c r="B286" s="1">
        <v>44475</v>
      </c>
      <c r="E286" s="2">
        <f t="shared" si="46"/>
        <v>279</v>
      </c>
      <c r="F286" s="4">
        <f t="shared" si="44"/>
        <v>0.2641190832066535</v>
      </c>
      <c r="G286" s="2">
        <f t="shared" si="47"/>
        <v>0</v>
      </c>
      <c r="I286" s="2">
        <f t="shared" si="48"/>
        <v>279</v>
      </c>
      <c r="J286" s="3" t="str">
        <f t="shared" si="49"/>
        <v>Wrong Year</v>
      </c>
      <c r="K286" s="2">
        <f t="shared" si="50"/>
        <v>139.5</v>
      </c>
      <c r="L286" s="2">
        <f t="shared" si="51"/>
        <v>43.5</v>
      </c>
      <c r="M286" s="4">
        <f t="shared" si="52"/>
        <v>216.22499999999999</v>
      </c>
      <c r="N286" s="4">
        <f t="shared" si="45"/>
        <v>18.179643142147675</v>
      </c>
      <c r="O286" s="4">
        <f t="shared" si="53"/>
        <v>-0.80670253499803002</v>
      </c>
      <c r="P286" s="4">
        <f t="shared" si="54"/>
        <v>0.95008296234635592</v>
      </c>
    </row>
    <row r="287" spans="1:16">
      <c r="A287" s="7" t="s">
        <v>289</v>
      </c>
      <c r="B287" s="1">
        <v>44476</v>
      </c>
      <c r="E287" s="2">
        <f t="shared" si="46"/>
        <v>280</v>
      </c>
      <c r="F287" s="4">
        <f t="shared" si="44"/>
        <v>0.28245554936292289</v>
      </c>
      <c r="G287" s="2">
        <f t="shared" si="47"/>
        <v>0</v>
      </c>
      <c r="I287" s="2">
        <f t="shared" si="48"/>
        <v>280</v>
      </c>
      <c r="J287" s="3" t="str">
        <f t="shared" si="49"/>
        <v>Wrong Year</v>
      </c>
      <c r="K287" s="2">
        <f t="shared" si="50"/>
        <v>140</v>
      </c>
      <c r="L287" s="2">
        <f t="shared" si="51"/>
        <v>43</v>
      </c>
      <c r="M287" s="4">
        <f t="shared" si="52"/>
        <v>217.77777777777777</v>
      </c>
      <c r="N287" s="4">
        <f t="shared" si="45"/>
        <v>17.723096042198872</v>
      </c>
      <c r="O287" s="4">
        <f t="shared" si="53"/>
        <v>-0.79039266951875964</v>
      </c>
      <c r="P287" s="4">
        <f t="shared" si="54"/>
        <v>0.95253884752833784</v>
      </c>
    </row>
    <row r="288" spans="1:16">
      <c r="A288" s="7" t="s">
        <v>290</v>
      </c>
      <c r="B288" s="1">
        <v>44477</v>
      </c>
      <c r="E288" s="2">
        <f t="shared" si="46"/>
        <v>281</v>
      </c>
      <c r="F288" s="4">
        <f t="shared" si="44"/>
        <v>0.30124695640339549</v>
      </c>
      <c r="G288" s="2">
        <f t="shared" si="47"/>
        <v>0</v>
      </c>
      <c r="I288" s="2">
        <f t="shared" si="48"/>
        <v>281</v>
      </c>
      <c r="J288" s="3" t="str">
        <f t="shared" si="49"/>
        <v>Wrong Year</v>
      </c>
      <c r="K288" s="2">
        <f t="shared" si="50"/>
        <v>140.5</v>
      </c>
      <c r="L288" s="2">
        <f t="shared" si="51"/>
        <v>42.5</v>
      </c>
      <c r="M288" s="4">
        <f t="shared" si="52"/>
        <v>219.33611111111111</v>
      </c>
      <c r="N288" s="4">
        <f t="shared" si="45"/>
        <v>17.272875184705381</v>
      </c>
      <c r="O288" s="4">
        <f t="shared" si="53"/>
        <v>-0.77344086283252511</v>
      </c>
      <c r="P288" s="4">
        <f t="shared" si="54"/>
        <v>0.9549014749257938</v>
      </c>
    </row>
    <row r="289" spans="1:16">
      <c r="A289" s="7" t="s">
        <v>291</v>
      </c>
      <c r="B289" s="1">
        <v>44478</v>
      </c>
      <c r="E289" s="2">
        <f t="shared" si="46"/>
        <v>282</v>
      </c>
      <c r="F289" s="4">
        <f t="shared" si="44"/>
        <v>0.32044569613489521</v>
      </c>
      <c r="G289" s="2">
        <f t="shared" si="47"/>
        <v>0</v>
      </c>
      <c r="I289" s="2">
        <f t="shared" si="48"/>
        <v>282</v>
      </c>
      <c r="J289" s="3" t="str">
        <f t="shared" si="49"/>
        <v>Wrong Year</v>
      </c>
      <c r="K289" s="2">
        <f t="shared" si="50"/>
        <v>141</v>
      </c>
      <c r="L289" s="2">
        <f t="shared" si="51"/>
        <v>42</v>
      </c>
      <c r="M289" s="4">
        <f t="shared" si="52"/>
        <v>220.9</v>
      </c>
      <c r="N289" s="4">
        <f t="shared" si="45"/>
        <v>16.828965788295985</v>
      </c>
      <c r="O289" s="4">
        <f t="shared" si="53"/>
        <v>-0.7558534691676394</v>
      </c>
      <c r="P289" s="4">
        <f t="shared" si="54"/>
        <v>0.95717325564722167</v>
      </c>
    </row>
    <row r="290" spans="1:16">
      <c r="A290" s="7" t="s">
        <v>292</v>
      </c>
      <c r="B290" s="1">
        <v>44479</v>
      </c>
      <c r="E290" s="2">
        <f t="shared" si="46"/>
        <v>283</v>
      </c>
      <c r="F290" s="4">
        <f t="shared" si="44"/>
        <v>0.34000199073035353</v>
      </c>
      <c r="G290" s="2">
        <f t="shared" si="47"/>
        <v>0</v>
      </c>
      <c r="I290" s="2">
        <f t="shared" si="48"/>
        <v>283</v>
      </c>
      <c r="J290" s="3" t="str">
        <f t="shared" si="49"/>
        <v>Wrong Year</v>
      </c>
      <c r="K290" s="2">
        <f t="shared" si="50"/>
        <v>141.5</v>
      </c>
      <c r="L290" s="2">
        <f t="shared" si="51"/>
        <v>41.5</v>
      </c>
      <c r="M290" s="4">
        <f t="shared" si="52"/>
        <v>222.46944444444443</v>
      </c>
      <c r="N290" s="4">
        <f t="shared" si="45"/>
        <v>16.391352931813596</v>
      </c>
      <c r="O290" s="4">
        <f t="shared" si="53"/>
        <v>-0.73763752086390433</v>
      </c>
      <c r="P290" s="4">
        <f t="shared" si="54"/>
        <v>0.95935657453401191</v>
      </c>
    </row>
    <row r="291" spans="1:16">
      <c r="A291" s="7" t="s">
        <v>293</v>
      </c>
      <c r="B291" s="1">
        <v>44480</v>
      </c>
      <c r="E291" s="2">
        <f t="shared" si="46"/>
        <v>284</v>
      </c>
      <c r="F291" s="4">
        <f t="shared" si="44"/>
        <v>0.35986433099366683</v>
      </c>
      <c r="G291" s="2">
        <f t="shared" si="47"/>
        <v>0</v>
      </c>
      <c r="I291" s="2">
        <f t="shared" si="48"/>
        <v>284</v>
      </c>
      <c r="J291" s="3" t="str">
        <f t="shared" si="49"/>
        <v>Wrong Year</v>
      </c>
      <c r="K291" s="2">
        <f t="shared" si="50"/>
        <v>142</v>
      </c>
      <c r="L291" s="2">
        <f t="shared" si="51"/>
        <v>41</v>
      </c>
      <c r="M291" s="4">
        <f t="shared" si="52"/>
        <v>224.04444444444445</v>
      </c>
      <c r="N291" s="4">
        <f t="shared" si="45"/>
        <v>15.960021551305219</v>
      </c>
      <c r="O291" s="4">
        <f t="shared" si="53"/>
        <v>-0.71880073616378104</v>
      </c>
      <c r="P291" s="4">
        <f t="shared" si="54"/>
        <v>0.96145378941887638</v>
      </c>
    </row>
    <row r="292" spans="1:16">
      <c r="A292" s="7" t="s">
        <v>294</v>
      </c>
      <c r="B292" s="1">
        <v>44481</v>
      </c>
      <c r="E292" s="2">
        <f t="shared" si="46"/>
        <v>285</v>
      </c>
      <c r="F292" s="4">
        <f t="shared" si="44"/>
        <v>0.37997992002361897</v>
      </c>
      <c r="G292" s="2">
        <f t="shared" si="47"/>
        <v>0</v>
      </c>
      <c r="I292" s="2">
        <f t="shared" si="48"/>
        <v>285</v>
      </c>
      <c r="J292" s="3" t="str">
        <f t="shared" si="49"/>
        <v>Wrong Year</v>
      </c>
      <c r="K292" s="2">
        <f t="shared" si="50"/>
        <v>142.5</v>
      </c>
      <c r="L292" s="2">
        <f t="shared" si="51"/>
        <v>40.5</v>
      </c>
      <c r="M292" s="4">
        <f t="shared" si="52"/>
        <v>225.625</v>
      </c>
      <c r="N292" s="4">
        <f t="shared" si="45"/>
        <v>15.534956436909727</v>
      </c>
      <c r="O292" s="4">
        <f t="shared" si="53"/>
        <v>-0.6993515264033674</v>
      </c>
      <c r="P292" s="4">
        <f t="shared" si="54"/>
        <v>0.96346723042587123</v>
      </c>
    </row>
    <row r="293" spans="1:16">
      <c r="A293" s="7" t="s">
        <v>295</v>
      </c>
      <c r="B293" s="1">
        <v>44482</v>
      </c>
      <c r="E293" s="2">
        <f t="shared" si="46"/>
        <v>286</v>
      </c>
      <c r="F293" s="4">
        <f t="shared" si="44"/>
        <v>0.40029511608677476</v>
      </c>
      <c r="G293" s="2">
        <f t="shared" si="47"/>
        <v>0</v>
      </c>
      <c r="I293" s="2">
        <f t="shared" si="48"/>
        <v>286</v>
      </c>
      <c r="J293" s="3" t="str">
        <f t="shared" si="49"/>
        <v>Wrong Year</v>
      </c>
      <c r="K293" s="2">
        <f t="shared" si="50"/>
        <v>143</v>
      </c>
      <c r="L293" s="2">
        <f t="shared" si="51"/>
        <v>40</v>
      </c>
      <c r="M293" s="4">
        <f t="shared" si="52"/>
        <v>227.21111111111111</v>
      </c>
      <c r="N293" s="4">
        <f t="shared" si="45"/>
        <v>15.116142229638998</v>
      </c>
      <c r="O293" s="4">
        <f t="shared" si="53"/>
        <v>-0.67929900257588394</v>
      </c>
      <c r="P293" s="4">
        <f t="shared" si="54"/>
        <v>0.96539919931089202</v>
      </c>
    </row>
    <row r="294" spans="1:16">
      <c r="A294" s="7" t="s">
        <v>296</v>
      </c>
      <c r="B294" s="1">
        <v>44483</v>
      </c>
      <c r="E294" s="2">
        <f t="shared" si="46"/>
        <v>287</v>
      </c>
      <c r="F294" s="4">
        <f t="shared" si="44"/>
        <v>0.42075586888478339</v>
      </c>
      <c r="G294" s="2">
        <f t="shared" si="47"/>
        <v>0</v>
      </c>
      <c r="I294" s="2">
        <f t="shared" si="48"/>
        <v>287</v>
      </c>
      <c r="J294" s="3" t="str">
        <f t="shared" si="49"/>
        <v>Wrong Year</v>
      </c>
      <c r="K294" s="2">
        <f t="shared" si="50"/>
        <v>143.5</v>
      </c>
      <c r="L294" s="2">
        <f t="shared" si="51"/>
        <v>39.5</v>
      </c>
      <c r="M294" s="4">
        <f t="shared" si="52"/>
        <v>228.80277777777778</v>
      </c>
      <c r="N294" s="4">
        <f t="shared" si="45"/>
        <v>14.703563418047231</v>
      </c>
      <c r="O294" s="4">
        <f t="shared" si="53"/>
        <v>-0.65865298124041849</v>
      </c>
      <c r="P294" s="4">
        <f t="shared" si="54"/>
        <v>0.96725196884152964</v>
      </c>
    </row>
    <row r="295" spans="1:16">
      <c r="A295" s="7" t="s">
        <v>297</v>
      </c>
      <c r="B295" s="1">
        <v>44484</v>
      </c>
      <c r="C295" s="2">
        <v>113</v>
      </c>
      <c r="E295" s="2">
        <f t="shared" si="46"/>
        <v>288</v>
      </c>
      <c r="F295" s="4">
        <f t="shared" si="44"/>
        <v>0.44130814386028228</v>
      </c>
      <c r="G295" s="2">
        <f t="shared" si="47"/>
        <v>49.8678202562119</v>
      </c>
      <c r="I295" s="2">
        <f t="shared" si="48"/>
        <v>288</v>
      </c>
      <c r="J295" s="3" t="str">
        <f t="shared" si="49"/>
        <v>Wrong Year</v>
      </c>
      <c r="K295" s="2">
        <f t="shared" si="50"/>
        <v>144</v>
      </c>
      <c r="L295" s="2">
        <f t="shared" si="51"/>
        <v>39</v>
      </c>
      <c r="M295" s="4">
        <f t="shared" si="52"/>
        <v>230.4</v>
      </c>
      <c r="N295" s="4">
        <f t="shared" si="45"/>
        <v>14.297204334782878</v>
      </c>
      <c r="O295" s="4">
        <f t="shared" si="53"/>
        <v>-0.63742398974868952</v>
      </c>
      <c r="P295" s="4">
        <f t="shared" si="54"/>
        <v>0.96902778221518704</v>
      </c>
    </row>
    <row r="296" spans="1:16">
      <c r="A296" s="7" t="s">
        <v>298</v>
      </c>
      <c r="B296" s="1">
        <v>44485</v>
      </c>
      <c r="E296" s="2">
        <f t="shared" si="46"/>
        <v>289</v>
      </c>
      <c r="F296" s="4">
        <f t="shared" si="44"/>
        <v>0.46189832971039468</v>
      </c>
      <c r="G296" s="2">
        <f t="shared" si="47"/>
        <v>0</v>
      </c>
      <c r="I296" s="2">
        <f t="shared" si="48"/>
        <v>289</v>
      </c>
      <c r="J296" s="3" t="str">
        <f t="shared" si="49"/>
        <v>Wrong Year</v>
      </c>
      <c r="K296" s="2">
        <f t="shared" si="50"/>
        <v>144.5</v>
      </c>
      <c r="L296" s="2">
        <f t="shared" si="51"/>
        <v>38.5</v>
      </c>
      <c r="M296" s="4">
        <f t="shared" si="52"/>
        <v>232.00277777777777</v>
      </c>
      <c r="N296" s="4">
        <f t="shared" si="45"/>
        <v>13.897049153018004</v>
      </c>
      <c r="O296" s="4">
        <f t="shared" si="53"/>
        <v>-0.61562327076271395</v>
      </c>
      <c r="P296" s="4">
        <f t="shared" si="54"/>
        <v>0.9707288525143708</v>
      </c>
    </row>
    <row r="297" spans="1:16">
      <c r="A297" s="7" t="s">
        <v>299</v>
      </c>
      <c r="B297" s="1">
        <v>44486</v>
      </c>
      <c r="E297" s="2">
        <f t="shared" si="46"/>
        <v>290</v>
      </c>
      <c r="F297" s="4">
        <f t="shared" si="44"/>
        <v>0.48247362485071271</v>
      </c>
      <c r="G297" s="2">
        <f t="shared" si="47"/>
        <v>0</v>
      </c>
      <c r="I297" s="2">
        <f t="shared" si="48"/>
        <v>290</v>
      </c>
      <c r="J297" s="3" t="str">
        <f t="shared" si="49"/>
        <v>Wrong Year</v>
      </c>
      <c r="K297" s="2">
        <f t="shared" si="50"/>
        <v>145</v>
      </c>
      <c r="L297" s="2">
        <f t="shared" si="51"/>
        <v>38</v>
      </c>
      <c r="M297" s="4">
        <f t="shared" si="52"/>
        <v>233.61111111111111</v>
      </c>
      <c r="N297" s="4">
        <f t="shared" si="45"/>
        <v>13.503081882748472</v>
      </c>
      <c r="O297" s="4">
        <f t="shared" si="53"/>
        <v>-0.59326278603638249</v>
      </c>
      <c r="P297" s="4">
        <f t="shared" si="54"/>
        <v>0.97235736219808666</v>
      </c>
    </row>
    <row r="298" spans="1:16">
      <c r="A298" s="7" t="s">
        <v>300</v>
      </c>
      <c r="B298" s="1">
        <v>44487</v>
      </c>
      <c r="E298" s="2">
        <f t="shared" si="46"/>
        <v>291</v>
      </c>
      <c r="F298" s="4">
        <f t="shared" si="44"/>
        <v>0.50298239917894694</v>
      </c>
      <c r="G298" s="2">
        <f t="shared" si="47"/>
        <v>0</v>
      </c>
      <c r="I298" s="2">
        <f t="shared" si="48"/>
        <v>291</v>
      </c>
      <c r="J298" s="3" t="str">
        <f t="shared" si="49"/>
        <v>Wrong Year</v>
      </c>
      <c r="K298" s="2">
        <f t="shared" si="50"/>
        <v>145.5</v>
      </c>
      <c r="L298" s="2">
        <f t="shared" si="51"/>
        <v>37.5</v>
      </c>
      <c r="M298" s="4">
        <f t="shared" si="52"/>
        <v>235.22499999999999</v>
      </c>
      <c r="N298" s="4">
        <f t="shared" si="45"/>
        <v>13.115286366959172</v>
      </c>
      <c r="O298" s="4">
        <f t="shared" si="53"/>
        <v>-0.5703552194341589</v>
      </c>
      <c r="P298" s="4">
        <f t="shared" si="54"/>
        <v>0.97391546262827955</v>
      </c>
    </row>
    <row r="299" spans="1:16">
      <c r="A299" s="7" t="s">
        <v>301</v>
      </c>
      <c r="B299" s="1">
        <v>44488</v>
      </c>
      <c r="E299" s="2">
        <f t="shared" si="46"/>
        <v>292</v>
      </c>
      <c r="F299" s="4">
        <f t="shared" si="44"/>
        <v>0.52337452811069773</v>
      </c>
      <c r="G299" s="2">
        <f t="shared" si="47"/>
        <v>0</v>
      </c>
      <c r="I299" s="2">
        <f t="shared" si="48"/>
        <v>292</v>
      </c>
      <c r="J299" s="3" t="str">
        <f t="shared" si="49"/>
        <v>Wrong Year</v>
      </c>
      <c r="K299" s="2">
        <f t="shared" si="50"/>
        <v>146</v>
      </c>
      <c r="L299" s="2">
        <f t="shared" si="51"/>
        <v>37</v>
      </c>
      <c r="M299" s="4">
        <f t="shared" si="52"/>
        <v>236.84444444444443</v>
      </c>
      <c r="N299" s="4">
        <f t="shared" si="45"/>
        <v>12.733646277646994</v>
      </c>
      <c r="O299" s="4">
        <f t="shared" si="53"/>
        <v>-0.54691397916033491</v>
      </c>
      <c r="P299" s="4">
        <f t="shared" si="54"/>
        <v>0.97540527363028073</v>
      </c>
    </row>
    <row r="300" spans="1:16">
      <c r="A300" s="7" t="s">
        <v>302</v>
      </c>
      <c r="B300" s="1">
        <v>44489</v>
      </c>
      <c r="E300" s="2">
        <f t="shared" si="46"/>
        <v>293</v>
      </c>
      <c r="F300" s="4">
        <f t="shared" si="44"/>
        <v>0.54360169648527479</v>
      </c>
      <c r="G300" s="2">
        <f t="shared" si="47"/>
        <v>0</v>
      </c>
      <c r="I300" s="2">
        <f t="shared" si="48"/>
        <v>293</v>
      </c>
      <c r="J300" s="3" t="str">
        <f t="shared" si="49"/>
        <v>Wrong Year</v>
      </c>
      <c r="K300" s="2">
        <f t="shared" si="50"/>
        <v>146.5</v>
      </c>
      <c r="L300" s="2">
        <f t="shared" si="51"/>
        <v>36.5</v>
      </c>
      <c r="M300" s="4">
        <f t="shared" si="52"/>
        <v>238.46944444444443</v>
      </c>
      <c r="N300" s="4">
        <f t="shared" si="45"/>
        <v>12.358145111694562</v>
      </c>
      <c r="O300" s="4">
        <f t="shared" si="53"/>
        <v>-0.52295319917257543</v>
      </c>
      <c r="P300" s="4">
        <f t="shared" si="54"/>
        <v>0.97682888308623272</v>
      </c>
    </row>
    <row r="301" spans="1:16">
      <c r="A301" s="7" t="s">
        <v>303</v>
      </c>
      <c r="B301" s="1">
        <v>44490</v>
      </c>
      <c r="E301" s="2">
        <f t="shared" si="46"/>
        <v>294</v>
      </c>
      <c r="F301" s="4">
        <f t="shared" si="44"/>
        <v>0.56361767055457235</v>
      </c>
      <c r="G301" s="2">
        <f t="shared" si="47"/>
        <v>0</v>
      </c>
      <c r="I301" s="2">
        <f t="shared" si="48"/>
        <v>294</v>
      </c>
      <c r="J301" s="3" t="str">
        <f t="shared" si="49"/>
        <v>Wrong Year</v>
      </c>
      <c r="K301" s="2">
        <f t="shared" si="50"/>
        <v>147</v>
      </c>
      <c r="L301" s="2">
        <f t="shared" si="51"/>
        <v>36</v>
      </c>
      <c r="M301" s="4">
        <f t="shared" si="52"/>
        <v>240.1</v>
      </c>
      <c r="N301" s="4">
        <f t="shared" si="45"/>
        <v>11.988766186586965</v>
      </c>
      <c r="O301" s="4">
        <f t="shared" si="53"/>
        <v>-0.49848773975383082</v>
      </c>
      <c r="P301" s="4">
        <f t="shared" si="54"/>
        <v>0.97818834656048825</v>
      </c>
    </row>
    <row r="302" spans="1:16">
      <c r="A302" s="7" t="s">
        <v>304</v>
      </c>
      <c r="B302" s="1">
        <v>44491</v>
      </c>
      <c r="E302" s="2">
        <f t="shared" si="46"/>
        <v>295</v>
      </c>
      <c r="F302" s="4">
        <f t="shared" si="44"/>
        <v>0.58337853686100238</v>
      </c>
      <c r="G302" s="2">
        <f t="shared" si="47"/>
        <v>0</v>
      </c>
      <c r="I302" s="2">
        <f t="shared" si="48"/>
        <v>295</v>
      </c>
      <c r="J302" s="3" t="str">
        <f t="shared" si="49"/>
        <v>Wrong Year</v>
      </c>
      <c r="K302" s="2">
        <f t="shared" si="50"/>
        <v>147.5</v>
      </c>
      <c r="L302" s="2">
        <f t="shared" si="51"/>
        <v>35.5</v>
      </c>
      <c r="M302" s="4">
        <f t="shared" si="52"/>
        <v>241.73611111111111</v>
      </c>
      <c r="N302" s="4">
        <f t="shared" si="45"/>
        <v>11.625492635963326</v>
      </c>
      <c r="O302" s="4">
        <f t="shared" si="53"/>
        <v>-0.47353318721708798</v>
      </c>
      <c r="P302" s="4">
        <f t="shared" si="54"/>
        <v>0.9794856869559897</v>
      </c>
    </row>
    <row r="303" spans="1:16">
      <c r="A303" s="7" t="s">
        <v>305</v>
      </c>
      <c r="B303" s="1">
        <v>44492</v>
      </c>
      <c r="E303" s="2">
        <f t="shared" si="46"/>
        <v>296</v>
      </c>
      <c r="F303" s="4">
        <f t="shared" si="44"/>
        <v>0.6028429073720496</v>
      </c>
      <c r="G303" s="2">
        <f t="shared" si="47"/>
        <v>0</v>
      </c>
      <c r="I303" s="2">
        <f t="shared" si="48"/>
        <v>296</v>
      </c>
      <c r="J303" s="3" t="str">
        <f t="shared" si="49"/>
        <v>Wrong Year</v>
      </c>
      <c r="K303" s="2">
        <f t="shared" si="50"/>
        <v>148</v>
      </c>
      <c r="L303" s="2">
        <f t="shared" si="51"/>
        <v>35</v>
      </c>
      <c r="M303" s="4">
        <f t="shared" si="52"/>
        <v>243.37777777777777</v>
      </c>
      <c r="N303" s="4">
        <f t="shared" si="45"/>
        <v>11.268307404994198</v>
      </c>
      <c r="O303" s="4">
        <f t="shared" si="53"/>
        <v>-0.44810585271787789</v>
      </c>
      <c r="P303" s="4">
        <f t="shared" si="54"/>
        <v>0.98072289420066006</v>
      </c>
    </row>
    <row r="304" spans="1:16">
      <c r="A304" s="7" t="s">
        <v>306</v>
      </c>
      <c r="B304" s="1">
        <v>44493</v>
      </c>
      <c r="E304" s="2">
        <f t="shared" si="46"/>
        <v>297</v>
      </c>
      <c r="F304" s="4">
        <f t="shared" si="44"/>
        <v>0.62197209076102988</v>
      </c>
      <c r="G304" s="2">
        <f t="shared" si="47"/>
        <v>0</v>
      </c>
      <c r="I304" s="2">
        <f t="shared" si="48"/>
        <v>297</v>
      </c>
      <c r="J304" s="3" t="str">
        <f t="shared" si="49"/>
        <v>Wrong Year</v>
      </c>
      <c r="K304" s="2">
        <f t="shared" si="50"/>
        <v>148.5</v>
      </c>
      <c r="L304" s="2">
        <f t="shared" si="51"/>
        <v>34.5</v>
      </c>
      <c r="M304" s="4">
        <f t="shared" si="52"/>
        <v>245.02500000000001</v>
      </c>
      <c r="N304" s="4">
        <f t="shared" si="45"/>
        <v>10.917193245575803</v>
      </c>
      <c r="O304" s="4">
        <f t="shared" si="53"/>
        <v>-0.42222277014996556</v>
      </c>
      <c r="P304" s="4">
        <f t="shared" si="54"/>
        <v>0.98190192496284889</v>
      </c>
    </row>
    <row r="305" spans="1:16">
      <c r="A305" s="7" t="s">
        <v>307</v>
      </c>
      <c r="B305" s="1">
        <v>44494</v>
      </c>
      <c r="E305" s="2">
        <f t="shared" si="46"/>
        <v>298</v>
      </c>
      <c r="F305" s="4">
        <f t="shared" si="44"/>
        <v>0.64073023020031594</v>
      </c>
      <c r="G305" s="2">
        <f t="shared" si="47"/>
        <v>0</v>
      </c>
      <c r="I305" s="2">
        <f t="shared" si="48"/>
        <v>298</v>
      </c>
      <c r="J305" s="3" t="str">
        <f t="shared" si="49"/>
        <v>Wrong Year</v>
      </c>
      <c r="K305" s="2">
        <f t="shared" si="50"/>
        <v>149</v>
      </c>
      <c r="L305" s="2">
        <f t="shared" si="51"/>
        <v>34</v>
      </c>
      <c r="M305" s="4">
        <f t="shared" si="52"/>
        <v>246.67777777777778</v>
      </c>
      <c r="N305" s="4">
        <f t="shared" si="45"/>
        <v>10.572132711330736</v>
      </c>
      <c r="O305" s="4">
        <f t="shared" si="53"/>
        <v>-0.3959016931002371</v>
      </c>
      <c r="P305" s="4">
        <f t="shared" si="54"/>
        <v>0.98302470239490214</v>
      </c>
    </row>
    <row r="306" spans="1:16">
      <c r="A306" s="7" t="s">
        <v>308</v>
      </c>
      <c r="B306" s="1">
        <v>44495</v>
      </c>
      <c r="E306" s="2">
        <f t="shared" si="46"/>
        <v>299</v>
      </c>
      <c r="F306" s="4">
        <f t="shared" si="44"/>
        <v>0.65908440845986571</v>
      </c>
      <c r="G306" s="2">
        <f t="shared" si="47"/>
        <v>0</v>
      </c>
      <c r="I306" s="2">
        <f t="shared" si="48"/>
        <v>299</v>
      </c>
      <c r="J306" s="3" t="str">
        <f t="shared" si="49"/>
        <v>Wrong Year</v>
      </c>
      <c r="K306" s="2">
        <f t="shared" si="50"/>
        <v>149.5</v>
      </c>
      <c r="L306" s="2">
        <f t="shared" si="51"/>
        <v>33.5</v>
      </c>
      <c r="M306" s="4">
        <f t="shared" si="52"/>
        <v>248.33611111111111</v>
      </c>
      <c r="N306" s="4">
        <f t="shared" si="45"/>
        <v>10.233108152404677</v>
      </c>
      <c r="O306" s="4">
        <f t="shared" si="53"/>
        <v>-0.36916109083937815</v>
      </c>
      <c r="P306" s="4">
        <f t="shared" si="54"/>
        <v>0.98409311590393933</v>
      </c>
    </row>
    <row r="307" spans="1:16">
      <c r="A307" s="7" t="s">
        <v>309</v>
      </c>
      <c r="B307" s="1">
        <v>44496</v>
      </c>
      <c r="E307" s="2">
        <f t="shared" si="46"/>
        <v>300</v>
      </c>
      <c r="F307" s="4">
        <f t="shared" si="44"/>
        <v>0.67700472147787971</v>
      </c>
      <c r="G307" s="2">
        <f t="shared" si="47"/>
        <v>0</v>
      </c>
      <c r="I307" s="2">
        <f t="shared" si="48"/>
        <v>300</v>
      </c>
      <c r="J307" s="3" t="str">
        <f t="shared" si="49"/>
        <v>Wrong Year</v>
      </c>
      <c r="K307" s="2">
        <f t="shared" si="50"/>
        <v>150</v>
      </c>
      <c r="L307" s="2">
        <f t="shared" si="51"/>
        <v>33</v>
      </c>
      <c r="M307" s="4">
        <f t="shared" si="52"/>
        <v>250</v>
      </c>
      <c r="N307" s="4">
        <f t="shared" si="45"/>
        <v>9.9001017100474673</v>
      </c>
      <c r="O307" s="4">
        <f t="shared" si="53"/>
        <v>-0.34202014332566938</v>
      </c>
      <c r="P307" s="4">
        <f t="shared" si="54"/>
        <v>0.98510902094894492</v>
      </c>
    </row>
    <row r="308" spans="1:16">
      <c r="A308" s="7" t="s">
        <v>310</v>
      </c>
      <c r="B308" s="1">
        <v>44497</v>
      </c>
      <c r="E308" s="2">
        <f t="shared" si="46"/>
        <v>301</v>
      </c>
      <c r="F308" s="4">
        <f t="shared" si="44"/>
        <v>0.6944643218901323</v>
      </c>
      <c r="G308" s="2">
        <f t="shared" si="47"/>
        <v>0</v>
      </c>
      <c r="I308" s="2">
        <f t="shared" si="48"/>
        <v>301</v>
      </c>
      <c r="J308" s="3" t="str">
        <f t="shared" si="49"/>
        <v>Wrong Year</v>
      </c>
      <c r="K308" s="2">
        <f t="shared" si="50"/>
        <v>150.5</v>
      </c>
      <c r="L308" s="2">
        <f t="shared" si="51"/>
        <v>32.5</v>
      </c>
      <c r="M308" s="4">
        <f t="shared" si="52"/>
        <v>251.66944444444445</v>
      </c>
      <c r="N308" s="4">
        <f t="shared" si="45"/>
        <v>9.5730953109663357</v>
      </c>
      <c r="O308" s="4">
        <f t="shared" si="53"/>
        <v>-0.31449873519994215</v>
      </c>
      <c r="P308" s="4">
        <f t="shared" si="54"/>
        <v>0.98607423886329948</v>
      </c>
    </row>
    <row r="309" spans="1:16">
      <c r="A309" s="7" t="s">
        <v>311</v>
      </c>
      <c r="B309" s="1">
        <v>44498</v>
      </c>
      <c r="E309" s="2">
        <f t="shared" si="46"/>
        <v>302</v>
      </c>
      <c r="F309" s="4">
        <f t="shared" si="44"/>
        <v>0.71143943427016187</v>
      </c>
      <c r="G309" s="2">
        <f t="shared" si="47"/>
        <v>0</v>
      </c>
      <c r="I309" s="2">
        <f t="shared" si="48"/>
        <v>302</v>
      </c>
      <c r="J309" s="3" t="str">
        <f t="shared" si="49"/>
        <v>Wrong Year</v>
      </c>
      <c r="K309" s="2">
        <f t="shared" si="50"/>
        <v>151</v>
      </c>
      <c r="L309" s="2">
        <f t="shared" si="51"/>
        <v>32</v>
      </c>
      <c r="M309" s="4">
        <f t="shared" si="52"/>
        <v>253.34444444444443</v>
      </c>
      <c r="N309" s="4">
        <f t="shared" si="45"/>
        <v>9.252070661438081</v>
      </c>
      <c r="O309" s="4">
        <f t="shared" si="53"/>
        <v>-0.28661744875056572</v>
      </c>
      <c r="P309" s="4">
        <f t="shared" si="54"/>
        <v>0.98699055670189739</v>
      </c>
    </row>
    <row r="310" spans="1:16">
      <c r="A310" s="7" t="s">
        <v>312</v>
      </c>
      <c r="B310" s="1">
        <v>44499</v>
      </c>
      <c r="E310" s="2">
        <f t="shared" si="46"/>
        <v>303</v>
      </c>
      <c r="F310" s="4">
        <f t="shared" si="44"/>
        <v>0.72790934404497154</v>
      </c>
      <c r="G310" s="2">
        <f t="shared" si="47"/>
        <v>0</v>
      </c>
      <c r="I310" s="2">
        <f t="shared" si="48"/>
        <v>303</v>
      </c>
      <c r="J310" s="3" t="str">
        <f t="shared" si="49"/>
        <v>Wrong Year</v>
      </c>
      <c r="K310" s="2">
        <f t="shared" si="50"/>
        <v>151.5</v>
      </c>
      <c r="L310" s="2">
        <f t="shared" si="51"/>
        <v>31.5</v>
      </c>
      <c r="M310" s="4">
        <f t="shared" si="52"/>
        <v>255.02500000000001</v>
      </c>
      <c r="N310" s="4">
        <f t="shared" si="45"/>
        <v>8.9370092411659048</v>
      </c>
      <c r="O310" s="4">
        <f t="shared" si="53"/>
        <v>-0.25839755582817758</v>
      </c>
      <c r="P310" s="4">
        <f t="shared" si="54"/>
        <v>0.9878597271120203</v>
      </c>
    </row>
    <row r="311" spans="1:16">
      <c r="A311" s="7" t="s">
        <v>313</v>
      </c>
      <c r="B311" s="1">
        <v>44500</v>
      </c>
      <c r="E311" s="2">
        <f t="shared" si="46"/>
        <v>304</v>
      </c>
      <c r="F311" s="4">
        <f t="shared" si="44"/>
        <v>0.74385636221221973</v>
      </c>
      <c r="G311" s="2">
        <f t="shared" si="47"/>
        <v>0</v>
      </c>
      <c r="I311" s="2">
        <f t="shared" si="48"/>
        <v>304</v>
      </c>
      <c r="J311" s="3" t="str">
        <f t="shared" si="49"/>
        <v>Wrong Year</v>
      </c>
      <c r="K311" s="2">
        <f t="shared" si="50"/>
        <v>152</v>
      </c>
      <c r="L311" s="2">
        <f t="shared" si="51"/>
        <v>31</v>
      </c>
      <c r="M311" s="4">
        <f t="shared" si="52"/>
        <v>256.71111111111111</v>
      </c>
      <c r="N311" s="4">
        <f t="shared" si="45"/>
        <v>8.627892296865868</v>
      </c>
      <c r="O311" s="4">
        <f t="shared" si="53"/>
        <v>-0.22986100869086196</v>
      </c>
      <c r="P311" s="4">
        <f t="shared" si="54"/>
        <v>0.98868346822715403</v>
      </c>
    </row>
    <row r="312" spans="1:16">
      <c r="A312" s="7" t="s">
        <v>314</v>
      </c>
      <c r="B312" s="1">
        <v>44501</v>
      </c>
      <c r="C312" s="2">
        <v>66</v>
      </c>
      <c r="E312" s="2">
        <f t="shared" si="46"/>
        <v>305</v>
      </c>
      <c r="F312" s="4">
        <f t="shared" si="44"/>
        <v>0.75926576809805102</v>
      </c>
      <c r="G312" s="2">
        <f t="shared" si="47"/>
        <v>50.111540694471365</v>
      </c>
      <c r="I312" s="2">
        <f t="shared" si="48"/>
        <v>305</v>
      </c>
      <c r="J312" s="3" t="str">
        <f t="shared" si="49"/>
        <v>Wrong Year</v>
      </c>
      <c r="K312" s="2">
        <f t="shared" si="50"/>
        <v>152.5</v>
      </c>
      <c r="L312" s="2">
        <f t="shared" si="51"/>
        <v>30.5</v>
      </c>
      <c r="M312" s="4">
        <f t="shared" si="52"/>
        <v>258.40277777777777</v>
      </c>
      <c r="N312" s="4">
        <f t="shared" si="45"/>
        <v>8.3247008355662331</v>
      </c>
      <c r="O312" s="4">
        <f t="shared" si="53"/>
        <v>-0.20103042976140462</v>
      </c>
      <c r="P312" s="4">
        <f t="shared" si="54"/>
        <v>0.98946346358296244</v>
      </c>
    </row>
    <row r="313" spans="1:16">
      <c r="A313" s="7" t="s">
        <v>315</v>
      </c>
      <c r="B313" s="1">
        <v>44502</v>
      </c>
      <c r="E313" s="2">
        <f t="shared" si="46"/>
        <v>306</v>
      </c>
      <c r="F313" s="4">
        <f t="shared" si="44"/>
        <v>0.77412573246295935</v>
      </c>
      <c r="G313" s="2">
        <f t="shared" si="47"/>
        <v>0</v>
      </c>
      <c r="I313" s="2">
        <f t="shared" si="48"/>
        <v>306</v>
      </c>
      <c r="J313" s="3" t="str">
        <f t="shared" si="49"/>
        <v>Wrong Year</v>
      </c>
      <c r="K313" s="2">
        <f t="shared" si="50"/>
        <v>153</v>
      </c>
      <c r="L313" s="2">
        <f t="shared" si="51"/>
        <v>30</v>
      </c>
      <c r="M313" s="4">
        <f t="shared" si="52"/>
        <v>260.10000000000002</v>
      </c>
      <c r="N313" s="4">
        <f t="shared" si="45"/>
        <v>8.027415617602303</v>
      </c>
      <c r="O313" s="4">
        <f t="shared" si="53"/>
        <v>-0.17192910027940964</v>
      </c>
      <c r="P313" s="4">
        <f t="shared" si="54"/>
        <v>0.99020136205464948</v>
      </c>
    </row>
    <row r="314" spans="1:16">
      <c r="A314" s="7" t="s">
        <v>316</v>
      </c>
      <c r="B314" s="1">
        <v>44503</v>
      </c>
      <c r="E314" s="2">
        <f t="shared" si="46"/>
        <v>307</v>
      </c>
      <c r="F314" s="4">
        <f t="shared" si="44"/>
        <v>0.78842722329046944</v>
      </c>
      <c r="G314" s="2">
        <f t="shared" si="47"/>
        <v>0</v>
      </c>
      <c r="I314" s="2">
        <f t="shared" si="48"/>
        <v>307</v>
      </c>
      <c r="J314" s="3" t="str">
        <f t="shared" si="49"/>
        <v>Wrong Year</v>
      </c>
      <c r="K314" s="2">
        <f t="shared" si="50"/>
        <v>153.5</v>
      </c>
      <c r="L314" s="2">
        <f t="shared" si="51"/>
        <v>29.5</v>
      </c>
      <c r="M314" s="4">
        <f t="shared" si="52"/>
        <v>261.80277777777781</v>
      </c>
      <c r="N314" s="4">
        <f t="shared" si="45"/>
        <v>7.7360171492874086</v>
      </c>
      <c r="O314" s="4">
        <f t="shared" si="53"/>
        <v>-0.14258094783211167</v>
      </c>
      <c r="P314" s="4">
        <f t="shared" si="54"/>
        <v>0.9908987778149666</v>
      </c>
    </row>
    <row r="315" spans="1:16">
      <c r="A315" s="7" t="s">
        <v>317</v>
      </c>
      <c r="B315" s="1">
        <v>44504</v>
      </c>
      <c r="E315" s="2">
        <f t="shared" si="46"/>
        <v>308</v>
      </c>
      <c r="F315" s="4">
        <f t="shared" si="44"/>
        <v>0.80216389658411702</v>
      </c>
      <c r="G315" s="2">
        <f t="shared" si="47"/>
        <v>0</v>
      </c>
      <c r="I315" s="2">
        <f t="shared" si="48"/>
        <v>308</v>
      </c>
      <c r="J315" s="3" t="str">
        <f t="shared" si="49"/>
        <v>Wrong Year</v>
      </c>
      <c r="K315" s="2">
        <f t="shared" si="50"/>
        <v>154</v>
      </c>
      <c r="L315" s="2">
        <f t="shared" si="51"/>
        <v>29</v>
      </c>
      <c r="M315" s="4">
        <f t="shared" si="52"/>
        <v>263.51111111111112</v>
      </c>
      <c r="N315" s="4">
        <f t="shared" si="45"/>
        <v>7.4504856752395137</v>
      </c>
      <c r="O315" s="4">
        <f t="shared" si="53"/>
        <v>-0.11301053274897394</v>
      </c>
      <c r="P315" s="4">
        <f t="shared" si="54"/>
        <v>0.99155729031214246</v>
      </c>
    </row>
    <row r="316" spans="1:16">
      <c r="A316" s="7" t="s">
        <v>318</v>
      </c>
      <c r="B316" s="1">
        <v>44505</v>
      </c>
      <c r="E316" s="2">
        <f t="shared" si="46"/>
        <v>309</v>
      </c>
      <c r="F316" s="4">
        <f t="shared" si="44"/>
        <v>0.81533197445661865</v>
      </c>
      <c r="G316" s="2">
        <f t="shared" si="47"/>
        <v>0</v>
      </c>
      <c r="I316" s="2">
        <f t="shared" si="48"/>
        <v>309</v>
      </c>
      <c r="J316" s="3" t="str">
        <f t="shared" si="49"/>
        <v>Wrong Year</v>
      </c>
      <c r="K316" s="2">
        <f t="shared" si="50"/>
        <v>154.5</v>
      </c>
      <c r="L316" s="2">
        <f t="shared" si="51"/>
        <v>28.5</v>
      </c>
      <c r="M316" s="4">
        <f t="shared" si="52"/>
        <v>265.22500000000002</v>
      </c>
      <c r="N316" s="4">
        <f t="shared" si="45"/>
        <v>7.1708011703410968</v>
      </c>
      <c r="O316" s="4">
        <f t="shared" si="53"/>
        <v>-8.3243033346409062E-2</v>
      </c>
      <c r="P316" s="4">
        <f t="shared" si="54"/>
        <v>0.99217844426703639</v>
      </c>
    </row>
    <row r="317" spans="1:16">
      <c r="A317" s="7" t="s">
        <v>319</v>
      </c>
      <c r="B317" s="1">
        <v>44506</v>
      </c>
      <c r="E317" s="2">
        <f t="shared" si="46"/>
        <v>310</v>
      </c>
      <c r="F317" s="4">
        <f t="shared" si="44"/>
        <v>0.82793011272568828</v>
      </c>
      <c r="G317" s="2">
        <f t="shared" si="47"/>
        <v>0</v>
      </c>
      <c r="I317" s="2">
        <f t="shared" si="48"/>
        <v>310</v>
      </c>
      <c r="J317" s="3" t="str">
        <f t="shared" si="49"/>
        <v>Wrong Year</v>
      </c>
      <c r="K317" s="2">
        <f t="shared" si="50"/>
        <v>155</v>
      </c>
      <c r="L317" s="2">
        <f t="shared" si="51"/>
        <v>28</v>
      </c>
      <c r="M317" s="4">
        <f t="shared" si="52"/>
        <v>266.94444444444446</v>
      </c>
      <c r="N317" s="4">
        <f t="shared" si="45"/>
        <v>6.8969433313080186</v>
      </c>
      <c r="O317" s="4">
        <f t="shared" si="53"/>
        <v>-5.3304230010298263E-2</v>
      </c>
      <c r="P317" s="4">
        <f t="shared" si="54"/>
        <v>0.99276374968883874</v>
      </c>
    </row>
    <row r="318" spans="1:16">
      <c r="A318" s="7" t="s">
        <v>320</v>
      </c>
      <c r="B318" s="1">
        <v>44507</v>
      </c>
      <c r="E318" s="2">
        <f t="shared" si="46"/>
        <v>311</v>
      </c>
      <c r="F318" s="4">
        <f t="shared" si="44"/>
        <v>0.83995926013815903</v>
      </c>
      <c r="G318" s="2">
        <f t="shared" si="47"/>
        <v>0</v>
      </c>
      <c r="I318" s="2">
        <f t="shared" si="48"/>
        <v>311</v>
      </c>
      <c r="J318" s="3" t="str">
        <f t="shared" si="49"/>
        <v>Wrong Year</v>
      </c>
      <c r="K318" s="2">
        <f t="shared" si="50"/>
        <v>155.5</v>
      </c>
      <c r="L318" s="2">
        <f t="shared" si="51"/>
        <v>27.5</v>
      </c>
      <c r="M318" s="4">
        <f t="shared" si="52"/>
        <v>268.66944444444442</v>
      </c>
      <c r="N318" s="4">
        <f t="shared" si="45"/>
        <v>6.628891567841225</v>
      </c>
      <c r="O318" s="4">
        <f t="shared" si="53"/>
        <v>-2.3220488105376788E-2</v>
      </c>
      <c r="P318" s="4">
        <f t="shared" si="54"/>
        <v>0.99331468190866479</v>
      </c>
    </row>
    <row r="319" spans="1:16">
      <c r="A319" s="7" t="s">
        <v>321</v>
      </c>
      <c r="B319" s="1">
        <v>44508</v>
      </c>
      <c r="E319" s="2">
        <f t="shared" si="46"/>
        <v>312</v>
      </c>
      <c r="F319" s="4">
        <f t="shared" si="44"/>
        <v>0.85142251123207313</v>
      </c>
      <c r="G319" s="2">
        <f t="shared" si="47"/>
        <v>0</v>
      </c>
      <c r="I319" s="2">
        <f t="shared" si="48"/>
        <v>312</v>
      </c>
      <c r="J319" s="3" t="str">
        <f t="shared" si="49"/>
        <v>Wrong Year</v>
      </c>
      <c r="K319" s="2">
        <f t="shared" si="50"/>
        <v>156</v>
      </c>
      <c r="L319" s="2">
        <f t="shared" si="51"/>
        <v>27</v>
      </c>
      <c r="M319" s="4">
        <f t="shared" si="52"/>
        <v>270.39999999999998</v>
      </c>
      <c r="N319" s="4">
        <f t="shared" si="45"/>
        <v>6.3666249933326444</v>
      </c>
      <c r="O319" s="4">
        <f t="shared" si="53"/>
        <v>6.9812602979609341E-3</v>
      </c>
      <c r="P319" s="4">
        <f t="shared" si="54"/>
        <v>0.99383268163041205</v>
      </c>
    </row>
    <row r="320" spans="1:16">
      <c r="A320" s="7" t="s">
        <v>322</v>
      </c>
      <c r="B320" s="1">
        <v>44509</v>
      </c>
      <c r="E320" s="2">
        <f t="shared" si="46"/>
        <v>313</v>
      </c>
      <c r="F320" s="4">
        <f t="shared" si="44"/>
        <v>0.86232495471947868</v>
      </c>
      <c r="G320" s="2">
        <f t="shared" si="47"/>
        <v>0</v>
      </c>
      <c r="I320" s="2">
        <f t="shared" si="48"/>
        <v>313</v>
      </c>
      <c r="J320" s="3" t="str">
        <f t="shared" si="49"/>
        <v>Wrong Year</v>
      </c>
      <c r="K320" s="2">
        <f t="shared" si="50"/>
        <v>156.5</v>
      </c>
      <c r="L320" s="2">
        <f t="shared" si="51"/>
        <v>26.5</v>
      </c>
      <c r="M320" s="4">
        <f t="shared" si="52"/>
        <v>272.13611111111112</v>
      </c>
      <c r="N320" s="4">
        <f t="shared" si="45"/>
        <v>6.1101224150944109</v>
      </c>
      <c r="O320" s="4">
        <f t="shared" si="53"/>
        <v>3.7273535887354999E-2</v>
      </c>
      <c r="P320" s="4">
        <f t="shared" si="54"/>
        <v>0.99431915499827506</v>
      </c>
    </row>
    <row r="321" spans="1:16">
      <c r="A321" s="7" t="s">
        <v>323</v>
      </c>
      <c r="B321" s="1">
        <v>44510</v>
      </c>
      <c r="E321" s="2">
        <f t="shared" si="46"/>
        <v>314</v>
      </c>
      <c r="F321" s="4">
        <f t="shared" si="44"/>
        <v>0.87267351913432101</v>
      </c>
      <c r="G321" s="2">
        <f t="shared" si="47"/>
        <v>0</v>
      </c>
      <c r="I321" s="2">
        <f t="shared" si="48"/>
        <v>314</v>
      </c>
      <c r="J321" s="3" t="str">
        <f t="shared" si="49"/>
        <v>Wrong Year</v>
      </c>
      <c r="K321" s="2">
        <f t="shared" si="50"/>
        <v>157</v>
      </c>
      <c r="L321" s="2">
        <f t="shared" si="51"/>
        <v>26</v>
      </c>
      <c r="M321" s="4">
        <f t="shared" si="52"/>
        <v>273.87777777777779</v>
      </c>
      <c r="N321" s="4">
        <f t="shared" si="45"/>
        <v>5.8593623240774013</v>
      </c>
      <c r="O321" s="4">
        <f t="shared" si="53"/>
        <v>6.7628332768989441E-2</v>
      </c>
      <c r="P321" s="4">
        <f t="shared" si="54"/>
        <v>0.99477547368033281</v>
      </c>
    </row>
    <row r="322" spans="1:16">
      <c r="A322" s="7" t="s">
        <v>324</v>
      </c>
      <c r="B322" s="1">
        <v>44511</v>
      </c>
      <c r="E322" s="2">
        <f t="shared" si="46"/>
        <v>315</v>
      </c>
      <c r="F322" s="4">
        <f t="shared" si="44"/>
        <v>0.88247681734398442</v>
      </c>
      <c r="G322" s="2">
        <f t="shared" si="47"/>
        <v>0</v>
      </c>
      <c r="I322" s="2">
        <f t="shared" si="48"/>
        <v>315</v>
      </c>
      <c r="J322" s="3" t="str">
        <f t="shared" si="49"/>
        <v>Wrong Year</v>
      </c>
      <c r="K322" s="2">
        <f t="shared" si="50"/>
        <v>157.5</v>
      </c>
      <c r="L322" s="2">
        <f t="shared" si="51"/>
        <v>25.5</v>
      </c>
      <c r="M322" s="4">
        <f t="shared" si="52"/>
        <v>275.625</v>
      </c>
      <c r="N322" s="4">
        <f t="shared" si="45"/>
        <v>5.6143228840423083</v>
      </c>
      <c r="O322" s="4">
        <f t="shared" si="53"/>
        <v>9.801714032956009E-2</v>
      </c>
      <c r="P322" s="4">
        <f t="shared" si="54"/>
        <v>0.99520297496765109</v>
      </c>
    </row>
    <row r="323" spans="1:16">
      <c r="A323" s="7" t="s">
        <v>325</v>
      </c>
      <c r="B323" s="1">
        <v>44512</v>
      </c>
      <c r="E323" s="2">
        <f t="shared" si="46"/>
        <v>316</v>
      </c>
      <c r="F323" s="4">
        <f t="shared" si="44"/>
        <v>0.89174499137253505</v>
      </c>
      <c r="G323" s="2">
        <f t="shared" si="47"/>
        <v>0</v>
      </c>
      <c r="I323" s="2">
        <f t="shared" si="48"/>
        <v>316</v>
      </c>
      <c r="J323" s="3" t="str">
        <f t="shared" si="49"/>
        <v>Wrong Year</v>
      </c>
      <c r="K323" s="2">
        <f t="shared" si="50"/>
        <v>158</v>
      </c>
      <c r="L323" s="2">
        <f t="shared" si="51"/>
        <v>25</v>
      </c>
      <c r="M323" s="4">
        <f t="shared" si="52"/>
        <v>277.37777777777779</v>
      </c>
      <c r="N323" s="4">
        <f t="shared" si="45"/>
        <v>5.3749819201428872</v>
      </c>
      <c r="O323" s="4">
        <f t="shared" si="53"/>
        <v>0.12841096630260337</v>
      </c>
      <c r="P323" s="4">
        <f t="shared" si="54"/>
        <v>0.99560296188836372</v>
      </c>
    </row>
    <row r="324" spans="1:16">
      <c r="A324" s="7" t="s">
        <v>326</v>
      </c>
      <c r="B324" s="1">
        <v>44513</v>
      </c>
      <c r="E324" s="2">
        <f t="shared" si="46"/>
        <v>317</v>
      </c>
      <c r="F324" s="4">
        <f t="shared" si="44"/>
        <v>0.90048955883150927</v>
      </c>
      <c r="G324" s="2">
        <f t="shared" si="47"/>
        <v>0</v>
      </c>
      <c r="I324" s="2">
        <f t="shared" si="48"/>
        <v>317</v>
      </c>
      <c r="J324" s="3" t="str">
        <f t="shared" si="49"/>
        <v>Wrong Year</v>
      </c>
      <c r="K324" s="2">
        <f t="shared" si="50"/>
        <v>158.5</v>
      </c>
      <c r="L324" s="2">
        <f t="shared" si="51"/>
        <v>24.5</v>
      </c>
      <c r="M324" s="4">
        <f t="shared" si="52"/>
        <v>279.13611111111112</v>
      </c>
      <c r="N324" s="4">
        <f t="shared" si="45"/>
        <v>5.1413169068772113</v>
      </c>
      <c r="O324" s="4">
        <f t="shared" si="53"/>
        <v>0.15878036104028215</v>
      </c>
      <c r="P324" s="4">
        <f t="shared" si="54"/>
        <v>0.99597670333622068</v>
      </c>
    </row>
    <row r="325" spans="1:16">
      <c r="A325" s="7" t="s">
        <v>327</v>
      </c>
      <c r="B325" s="1">
        <v>44514</v>
      </c>
      <c r="E325" s="2">
        <f t="shared" si="46"/>
        <v>318</v>
      </c>
      <c r="F325" s="4">
        <f t="shared" si="44"/>
        <v>0.90872326210290122</v>
      </c>
      <c r="G325" s="2">
        <f t="shared" si="47"/>
        <v>0</v>
      </c>
      <c r="I325" s="2">
        <f t="shared" si="48"/>
        <v>318</v>
      </c>
      <c r="J325" s="3" t="str">
        <f t="shared" si="49"/>
        <v>Wrong Year</v>
      </c>
      <c r="K325" s="2">
        <f t="shared" si="50"/>
        <v>159</v>
      </c>
      <c r="L325" s="2">
        <f t="shared" si="51"/>
        <v>24</v>
      </c>
      <c r="M325" s="4">
        <f t="shared" si="52"/>
        <v>280.89999999999998</v>
      </c>
      <c r="N325" s="4">
        <f t="shared" si="45"/>
        <v>4.9133049553584307</v>
      </c>
      <c r="O325" s="4">
        <f t="shared" si="53"/>
        <v>0.18909544298989084</v>
      </c>
      <c r="P325" s="4">
        <f t="shared" si="54"/>
        <v>0.99632543421311703</v>
      </c>
    </row>
    <row r="326" spans="1:16">
      <c r="A326" s="7" t="s">
        <v>328</v>
      </c>
      <c r="B326" s="1">
        <v>44515</v>
      </c>
      <c r="C326" s="2">
        <v>55</v>
      </c>
      <c r="E326" s="2">
        <f t="shared" si="46"/>
        <v>319</v>
      </c>
      <c r="F326" s="4">
        <f t="shared" si="44"/>
        <v>0.91645992127049547</v>
      </c>
      <c r="G326" s="2">
        <f t="shared" si="47"/>
        <v>50.405295669877248</v>
      </c>
      <c r="I326" s="2">
        <f t="shared" si="48"/>
        <v>319</v>
      </c>
      <c r="J326" s="3" t="str">
        <f t="shared" si="49"/>
        <v>Wrong Year</v>
      </c>
      <c r="K326" s="2">
        <f t="shared" si="50"/>
        <v>159.5</v>
      </c>
      <c r="L326" s="2">
        <f t="shared" si="51"/>
        <v>23.5</v>
      </c>
      <c r="M326" s="4">
        <f t="shared" si="52"/>
        <v>282.66944444444442</v>
      </c>
      <c r="N326" s="4">
        <f t="shared" si="45"/>
        <v>4.6909227998519301</v>
      </c>
      <c r="O326" s="4">
        <f t="shared" si="53"/>
        <v>0.21932592537234075</v>
      </c>
      <c r="P326" s="4">
        <f t="shared" si="54"/>
        <v>0.99665035558513937</v>
      </c>
    </row>
    <row r="327" spans="1:16">
      <c r="A327" s="7" t="s">
        <v>329</v>
      </c>
      <c r="B327" s="1">
        <v>44516</v>
      </c>
      <c r="E327" s="2">
        <f t="shared" si="46"/>
        <v>320</v>
      </c>
      <c r="F327" s="4">
        <f t="shared" si="44"/>
        <v>0.92371429165219487</v>
      </c>
      <c r="G327" s="2">
        <f t="shared" si="47"/>
        <v>0</v>
      </c>
      <c r="I327" s="2">
        <f t="shared" si="48"/>
        <v>320</v>
      </c>
      <c r="J327" s="3" t="str">
        <f t="shared" si="49"/>
        <v>Wrong Year</v>
      </c>
      <c r="K327" s="2">
        <f t="shared" si="50"/>
        <v>160</v>
      </c>
      <c r="L327" s="2">
        <f t="shared" si="51"/>
        <v>23</v>
      </c>
      <c r="M327" s="4">
        <f t="shared" si="52"/>
        <v>284.44444444444446</v>
      </c>
      <c r="N327" s="4">
        <f t="shared" si="45"/>
        <v>4.4741467835201449</v>
      </c>
      <c r="O327" s="4">
        <f t="shared" si="53"/>
        <v>0.24944114405798093</v>
      </c>
      <c r="P327" s="4">
        <f t="shared" si="54"/>
        <v>0.99695263485169261</v>
      </c>
    </row>
    <row r="328" spans="1:16">
      <c r="A328" s="7" t="s">
        <v>330</v>
      </c>
      <c r="B328" s="1">
        <v>44517</v>
      </c>
      <c r="E328" s="2">
        <f t="shared" si="46"/>
        <v>321</v>
      </c>
      <c r="F328" s="4">
        <f t="shared" ref="F328:F373" si="55">IF(OR(E328="pending",E328="Wrong Year"),E328,IF(E328&lt;183,POWER(O328,G$3),POWER(P328,G$4)))</f>
        <v>0.93050192664856235</v>
      </c>
      <c r="G328" s="2">
        <f t="shared" si="47"/>
        <v>0</v>
      </c>
      <c r="I328" s="2">
        <f t="shared" si="48"/>
        <v>321</v>
      </c>
      <c r="J328" s="3" t="str">
        <f t="shared" si="49"/>
        <v>Wrong Year</v>
      </c>
      <c r="K328" s="2">
        <f t="shared" si="50"/>
        <v>160.5</v>
      </c>
      <c r="L328" s="2">
        <f t="shared" si="51"/>
        <v>22.5</v>
      </c>
      <c r="M328" s="4">
        <f t="shared" si="52"/>
        <v>286.22500000000002</v>
      </c>
      <c r="N328" s="4">
        <f t="shared" ref="N328:N373" si="56">IF(OR(E328="pending",E328="Wrong Year"),E328,(L328^G$5)/(90^(G$5-1)))</f>
        <v>4.2629528433104884</v>
      </c>
      <c r="O328" s="4">
        <f t="shared" si="53"/>
        <v>0.27941008663297928</v>
      </c>
      <c r="P328" s="4">
        <f t="shared" si="54"/>
        <v>0.99723340592729348</v>
      </c>
    </row>
    <row r="329" spans="1:16">
      <c r="A329" s="7" t="s">
        <v>331</v>
      </c>
      <c r="B329" s="1">
        <v>44518</v>
      </c>
      <c r="E329" s="2">
        <f t="shared" ref="E329:E371" si="57">IF(AND(I329&gt;-1,I329&lt;367),I329,J329)</f>
        <v>322</v>
      </c>
      <c r="F329" s="4">
        <f t="shared" si="55"/>
        <v>0.93683904649288563</v>
      </c>
      <c r="G329" s="2">
        <f t="shared" ref="G329:G371" si="58">IF(OR(E329="pending",E329="Wrong Year"),E329,C329*F329)</f>
        <v>0</v>
      </c>
      <c r="I329" s="2">
        <f t="shared" ref="I329:I371" si="59">B329-I$3</f>
        <v>322</v>
      </c>
      <c r="J329" s="3" t="str">
        <f t="shared" ref="J329:J373" si="60">IF(I329=I$5,"pending","Wrong Year")</f>
        <v>Wrong Year</v>
      </c>
      <c r="K329" s="2">
        <f t="shared" ref="K329:K371" si="61">IF(OR(E329="pending",E329="Wrong Year"),E329,E329/2)</f>
        <v>161</v>
      </c>
      <c r="L329" s="2">
        <f t="shared" ref="L329:L371" si="62">IF(OR(E329="pending",E329="Wrong Year"),E329,(183-(E329/2)))</f>
        <v>22</v>
      </c>
      <c r="M329" s="4">
        <f t="shared" ref="M329:M371" si="63">IF(OR(E329="pending",E329="Wrong Year"),E329,(K329^G$2)/(90^(G$2-1)))</f>
        <v>288.01111111111112</v>
      </c>
      <c r="N329" s="4">
        <f t="shared" si="56"/>
        <v>4.0573164939149118</v>
      </c>
      <c r="O329" s="4">
        <f t="shared" ref="O329:O371" si="64">IF(OR(E329="pending",E329="Wrong Year"),E329,COS(M329*PI()/180))</f>
        <v>0.30920142264741984</v>
      </c>
      <c r="P329" s="4">
        <f t="shared" ref="P329:P371" si="65">IF(OR(E329="pending",E329="Wrong Year"),E329,COS(N329*PI()/180))</f>
        <v>0.99749376943564338</v>
      </c>
    </row>
    <row r="330" spans="1:16">
      <c r="A330" s="7" t="s">
        <v>332</v>
      </c>
      <c r="B330" s="1">
        <v>44519</v>
      </c>
      <c r="E330" s="2">
        <f t="shared" si="57"/>
        <v>323</v>
      </c>
      <c r="F330" s="4">
        <f t="shared" si="55"/>
        <v>0.94274241336645548</v>
      </c>
      <c r="G330" s="2">
        <f t="shared" si="58"/>
        <v>0</v>
      </c>
      <c r="I330" s="2">
        <f t="shared" si="59"/>
        <v>323</v>
      </c>
      <c r="J330" s="3" t="str">
        <f t="shared" si="60"/>
        <v>Wrong Year</v>
      </c>
      <c r="K330" s="2">
        <f t="shared" si="61"/>
        <v>161.5</v>
      </c>
      <c r="L330" s="2">
        <f t="shared" si="62"/>
        <v>21.5</v>
      </c>
      <c r="M330" s="4">
        <f t="shared" si="63"/>
        <v>289.80277777777781</v>
      </c>
      <c r="N330" s="4">
        <f t="shared" si="56"/>
        <v>3.8572128107218804</v>
      </c>
      <c r="O330" s="4">
        <f t="shared" si="64"/>
        <v>0.33878353503408948</v>
      </c>
      <c r="P330" s="4">
        <f t="shared" si="65"/>
        <v>0.99773479291561951</v>
      </c>
    </row>
    <row r="331" spans="1:16">
      <c r="A331" s="7" t="s">
        <v>333</v>
      </c>
      <c r="B331" s="1">
        <v>44520</v>
      </c>
      <c r="E331" s="2">
        <f t="shared" si="57"/>
        <v>324</v>
      </c>
      <c r="F331" s="4">
        <f t="shared" si="55"/>
        <v>0.94822921322998721</v>
      </c>
      <c r="G331" s="2">
        <f t="shared" si="58"/>
        <v>0</v>
      </c>
      <c r="I331" s="2">
        <f t="shared" si="59"/>
        <v>324</v>
      </c>
      <c r="J331" s="3" t="str">
        <f t="shared" si="60"/>
        <v>Wrong Year</v>
      </c>
      <c r="K331" s="2">
        <f t="shared" si="61"/>
        <v>162</v>
      </c>
      <c r="L331" s="2">
        <f t="shared" si="62"/>
        <v>21</v>
      </c>
      <c r="M331" s="4">
        <f t="shared" si="63"/>
        <v>291.60000000000002</v>
      </c>
      <c r="N331" s="4">
        <f t="shared" si="56"/>
        <v>3.6626164116730671</v>
      </c>
      <c r="O331" s="4">
        <f t="shared" si="64"/>
        <v>0.36812455268467825</v>
      </c>
      <c r="P331" s="4">
        <f t="shared" si="65"/>
        <v>0.99795751103884556</v>
      </c>
    </row>
    <row r="332" spans="1:16">
      <c r="A332" s="7" t="s">
        <v>334</v>
      </c>
      <c r="B332" s="1">
        <v>44521</v>
      </c>
      <c r="E332" s="2">
        <f t="shared" si="57"/>
        <v>325</v>
      </c>
      <c r="F332" s="4">
        <f t="shared" si="55"/>
        <v>0.95331694461893512</v>
      </c>
      <c r="G332" s="2">
        <f t="shared" si="58"/>
        <v>0</v>
      </c>
      <c r="I332" s="2">
        <f t="shared" si="59"/>
        <v>325</v>
      </c>
      <c r="J332" s="3" t="str">
        <f t="shared" si="60"/>
        <v>Wrong Year</v>
      </c>
      <c r="K332" s="2">
        <f t="shared" si="61"/>
        <v>162.5</v>
      </c>
      <c r="L332" s="2">
        <f t="shared" si="62"/>
        <v>20.5</v>
      </c>
      <c r="M332" s="4">
        <f t="shared" si="63"/>
        <v>293.40277777777777</v>
      </c>
      <c r="N332" s="4">
        <f t="shared" si="56"/>
        <v>3.4735014379267626</v>
      </c>
      <c r="O332" s="4">
        <f t="shared" si="64"/>
        <v>0.39719238416786928</v>
      </c>
      <c r="P332" s="4">
        <f t="shared" si="65"/>
        <v>0.99816292583853594</v>
      </c>
    </row>
    <row r="333" spans="1:16">
      <c r="A333" s="7" t="s">
        <v>335</v>
      </c>
      <c r="B333" s="1">
        <v>44522</v>
      </c>
      <c r="E333" s="2">
        <f t="shared" si="57"/>
        <v>326</v>
      </c>
      <c r="F333" s="4">
        <f t="shared" si="55"/>
        <v>0.95802331455648537</v>
      </c>
      <c r="G333" s="2">
        <f t="shared" si="58"/>
        <v>0</v>
      </c>
      <c r="I333" s="2">
        <f t="shared" si="59"/>
        <v>326</v>
      </c>
      <c r="J333" s="3" t="str">
        <f t="shared" si="60"/>
        <v>Wrong Year</v>
      </c>
      <c r="K333" s="2">
        <f t="shared" si="61"/>
        <v>163</v>
      </c>
      <c r="L333" s="2">
        <f t="shared" si="62"/>
        <v>20</v>
      </c>
      <c r="M333" s="4">
        <f t="shared" si="63"/>
        <v>295.21111111111111</v>
      </c>
      <c r="N333" s="4">
        <f t="shared" si="56"/>
        <v>3.2898415332191391</v>
      </c>
      <c r="O333" s="4">
        <f t="shared" si="64"/>
        <v>0.42595475257144172</v>
      </c>
      <c r="P333" s="4">
        <f t="shared" si="65"/>
        <v>0.99835200694932646</v>
      </c>
    </row>
    <row r="334" spans="1:16">
      <c r="A334" s="7" t="s">
        <v>336</v>
      </c>
      <c r="B334" s="1">
        <v>44523</v>
      </c>
      <c r="E334" s="2">
        <f t="shared" si="57"/>
        <v>327</v>
      </c>
      <c r="F334" s="4">
        <f t="shared" si="55"/>
        <v>0.96236614165401946</v>
      </c>
      <c r="G334" s="2">
        <f t="shared" si="58"/>
        <v>0</v>
      </c>
      <c r="I334" s="2">
        <f t="shared" si="59"/>
        <v>327</v>
      </c>
      <c r="J334" s="3" t="str">
        <f t="shared" si="60"/>
        <v>Wrong Year</v>
      </c>
      <c r="K334" s="2">
        <f t="shared" si="61"/>
        <v>163.5</v>
      </c>
      <c r="L334" s="2">
        <f t="shared" si="62"/>
        <v>19.5</v>
      </c>
      <c r="M334" s="4">
        <f t="shared" si="63"/>
        <v>297.02499999999998</v>
      </c>
      <c r="N334" s="4">
        <f t="shared" si="56"/>
        <v>3.1116098218012542</v>
      </c>
      <c r="O334" s="4">
        <f t="shared" si="64"/>
        <v>0.45437923144811454</v>
      </c>
      <c r="P334" s="4">
        <f t="shared" si="65"/>
        <v>0.99852569185783846</v>
      </c>
    </row>
    <row r="335" spans="1:16">
      <c r="A335" s="7" t="s">
        <v>337</v>
      </c>
      <c r="B335" s="1">
        <v>44524</v>
      </c>
      <c r="E335" s="2">
        <f t="shared" si="57"/>
        <v>328</v>
      </c>
      <c r="F335" s="4">
        <f t="shared" si="55"/>
        <v>0.9663632663940408</v>
      </c>
      <c r="G335" s="2">
        <f t="shared" si="58"/>
        <v>0</v>
      </c>
      <c r="I335" s="2">
        <f t="shared" si="59"/>
        <v>328</v>
      </c>
      <c r="J335" s="3" t="str">
        <f t="shared" si="60"/>
        <v>Wrong Year</v>
      </c>
      <c r="K335" s="2">
        <f t="shared" si="61"/>
        <v>164</v>
      </c>
      <c r="L335" s="2">
        <f t="shared" si="62"/>
        <v>19</v>
      </c>
      <c r="M335" s="4">
        <f t="shared" si="63"/>
        <v>298.84444444444443</v>
      </c>
      <c r="N335" s="4">
        <f t="shared" si="56"/>
        <v>2.938778884815092</v>
      </c>
      <c r="O335" s="4">
        <f t="shared" si="64"/>
        <v>0.48243328184245921</v>
      </c>
      <c r="P335" s="4">
        <f t="shared" si="65"/>
        <v>0.99868488616374784</v>
      </c>
    </row>
    <row r="336" spans="1:16">
      <c r="A336" s="7" t="s">
        <v>338</v>
      </c>
      <c r="B336" s="1">
        <v>44525</v>
      </c>
      <c r="E336" s="2">
        <f t="shared" si="57"/>
        <v>329</v>
      </c>
      <c r="F336" s="4">
        <f t="shared" si="55"/>
        <v>0.97003246852507574</v>
      </c>
      <c r="G336" s="2">
        <f t="shared" si="58"/>
        <v>0</v>
      </c>
      <c r="I336" s="2">
        <f t="shared" si="59"/>
        <v>329</v>
      </c>
      <c r="J336" s="3" t="str">
        <f t="shared" si="60"/>
        <v>Wrong Year</v>
      </c>
      <c r="K336" s="2">
        <f t="shared" si="61"/>
        <v>164.5</v>
      </c>
      <c r="L336" s="2">
        <f t="shared" si="62"/>
        <v>18.5</v>
      </c>
      <c r="M336" s="4">
        <f t="shared" si="63"/>
        <v>300.66944444444442</v>
      </c>
      <c r="N336" s="4">
        <f t="shared" si="56"/>
        <v>2.7713207349547933</v>
      </c>
      <c r="O336" s="4">
        <f t="shared" si="64"/>
        <v>0.51008429037371472</v>
      </c>
      <c r="P336" s="4">
        <f t="shared" si="65"/>
        <v>0.99883046385115837</v>
      </c>
    </row>
    <row r="337" spans="1:16">
      <c r="A337" s="7" t="s">
        <v>339</v>
      </c>
      <c r="B337" s="1">
        <v>44526</v>
      </c>
      <c r="E337" s="2">
        <f t="shared" si="57"/>
        <v>330</v>
      </c>
      <c r="F337" s="4">
        <f t="shared" si="55"/>
        <v>0.9733913914415423</v>
      </c>
      <c r="G337" s="2">
        <f t="shared" si="58"/>
        <v>0</v>
      </c>
      <c r="I337" s="2">
        <f t="shared" si="59"/>
        <v>330</v>
      </c>
      <c r="J337" s="3" t="str">
        <f t="shared" si="60"/>
        <v>Wrong Year</v>
      </c>
      <c r="K337" s="2">
        <f t="shared" si="61"/>
        <v>165</v>
      </c>
      <c r="L337" s="2">
        <f t="shared" si="62"/>
        <v>18</v>
      </c>
      <c r="M337" s="4">
        <f t="shared" si="63"/>
        <v>302.5</v>
      </c>
      <c r="N337" s="4">
        <f t="shared" si="56"/>
        <v>2.6092067892397015</v>
      </c>
      <c r="O337" s="4">
        <f t="shared" si="64"/>
        <v>0.53729960834682389</v>
      </c>
      <c r="P337" s="4">
        <f t="shared" si="65"/>
        <v>0.99896326757011222</v>
      </c>
    </row>
    <row r="338" spans="1:16">
      <c r="A338" s="7" t="s">
        <v>340</v>
      </c>
      <c r="B338" s="1">
        <v>44527</v>
      </c>
      <c r="E338" s="2">
        <f t="shared" si="57"/>
        <v>331</v>
      </c>
      <c r="F338" s="4">
        <f t="shared" si="55"/>
        <v>0.97645747337331756</v>
      </c>
      <c r="G338" s="2">
        <f t="shared" si="58"/>
        <v>0</v>
      </c>
      <c r="I338" s="2">
        <f t="shared" si="59"/>
        <v>331</v>
      </c>
      <c r="J338" s="3" t="str">
        <f t="shared" si="60"/>
        <v>Wrong Year</v>
      </c>
      <c r="K338" s="2">
        <f t="shared" si="61"/>
        <v>165.5</v>
      </c>
      <c r="L338" s="2">
        <f t="shared" si="62"/>
        <v>17.5</v>
      </c>
      <c r="M338" s="4">
        <f t="shared" si="63"/>
        <v>304.33611111111111</v>
      </c>
      <c r="N338" s="4">
        <f t="shared" si="56"/>
        <v>2.4524078397028979</v>
      </c>
      <c r="O338" s="4">
        <f t="shared" si="64"/>
        <v>0.56404659186146933</v>
      </c>
      <c r="P338" s="4">
        <f t="shared" si="65"/>
        <v>0.99908410892809418</v>
      </c>
    </row>
    <row r="339" spans="1:16">
      <c r="A339" s="7" t="s">
        <v>341</v>
      </c>
      <c r="B339" s="1">
        <v>44528</v>
      </c>
      <c r="E339" s="2">
        <f t="shared" si="57"/>
        <v>332</v>
      </c>
      <c r="F339" s="4">
        <f t="shared" si="55"/>
        <v>0.97924788516971051</v>
      </c>
      <c r="G339" s="2">
        <f t="shared" si="58"/>
        <v>0</v>
      </c>
      <c r="I339" s="2">
        <f t="shared" si="59"/>
        <v>332</v>
      </c>
      <c r="J339" s="3" t="str">
        <f t="shared" si="60"/>
        <v>Wrong Year</v>
      </c>
      <c r="K339" s="2">
        <f t="shared" si="61"/>
        <v>166</v>
      </c>
      <c r="L339" s="2">
        <f t="shared" si="62"/>
        <v>17</v>
      </c>
      <c r="M339" s="4">
        <f t="shared" si="63"/>
        <v>306.17777777777781</v>
      </c>
      <c r="N339" s="4">
        <f t="shared" si="56"/>
        <v>2.3008940217725877</v>
      </c>
      <c r="O339" s="4">
        <f t="shared" si="64"/>
        <v>0.59029264288630157</v>
      </c>
      <c r="P339" s="4">
        <f t="shared" si="65"/>
        <v>0.99919376879142585</v>
      </c>
    </row>
    <row r="340" spans="1:16">
      <c r="A340" s="7" t="s">
        <v>342</v>
      </c>
      <c r="B340" s="1">
        <v>44529</v>
      </c>
      <c r="E340" s="2">
        <f t="shared" si="57"/>
        <v>333</v>
      </c>
      <c r="F340" s="4">
        <f t="shared" si="55"/>
        <v>0.9817794744296684</v>
      </c>
      <c r="G340" s="2">
        <f t="shared" si="58"/>
        <v>0</v>
      </c>
      <c r="I340" s="2">
        <f t="shared" si="59"/>
        <v>333</v>
      </c>
      <c r="J340" s="3" t="str">
        <f t="shared" si="60"/>
        <v>Wrong Year</v>
      </c>
      <c r="K340" s="2">
        <f t="shared" si="61"/>
        <v>166.5</v>
      </c>
      <c r="L340" s="2">
        <f t="shared" si="62"/>
        <v>16.5</v>
      </c>
      <c r="M340" s="4">
        <f t="shared" si="63"/>
        <v>308.02499999999998</v>
      </c>
      <c r="N340" s="4">
        <f t="shared" si="56"/>
        <v>2.1546347800926857</v>
      </c>
      <c r="O340" s="4">
        <f t="shared" si="64"/>
        <v>0.61600525126290973</v>
      </c>
      <c r="P340" s="4">
        <f t="shared" si="65"/>
        <v>0.99929299759647017</v>
      </c>
    </row>
    <row r="341" spans="1:16">
      <c r="A341" s="7" t="s">
        <v>343</v>
      </c>
      <c r="B341" s="1">
        <v>44530</v>
      </c>
      <c r="E341" s="2">
        <f t="shared" si="57"/>
        <v>334</v>
      </c>
      <c r="F341" s="4">
        <f t="shared" si="55"/>
        <v>0.98406871570429488</v>
      </c>
      <c r="G341" s="2">
        <f t="shared" si="58"/>
        <v>0</v>
      </c>
      <c r="I341" s="2">
        <f t="shared" si="59"/>
        <v>334</v>
      </c>
      <c r="J341" s="3" t="str">
        <f t="shared" si="60"/>
        <v>Wrong Year</v>
      </c>
      <c r="K341" s="2">
        <f t="shared" si="61"/>
        <v>167</v>
      </c>
      <c r="L341" s="2">
        <f t="shared" si="62"/>
        <v>16</v>
      </c>
      <c r="M341" s="4">
        <f t="shared" si="63"/>
        <v>309.87777777777779</v>
      </c>
      <c r="N341" s="4">
        <f t="shared" si="56"/>
        <v>2.0135988314926143</v>
      </c>
      <c r="O341" s="4">
        <f t="shared" si="64"/>
        <v>0.64115203760149519</v>
      </c>
      <c r="P341" s="4">
        <f t="shared" si="65"/>
        <v>0.99938251567060765</v>
      </c>
    </row>
    <row r="342" spans="1:16">
      <c r="A342" s="7" t="s">
        <v>344</v>
      </c>
      <c r="B342" s="1">
        <v>44531</v>
      </c>
      <c r="C342" s="2">
        <v>51</v>
      </c>
      <c r="E342" s="2">
        <f t="shared" si="57"/>
        <v>335</v>
      </c>
      <c r="F342" s="4">
        <f t="shared" si="55"/>
        <v>0.98613166647815043</v>
      </c>
      <c r="G342" s="2">
        <f t="shared" si="58"/>
        <v>50.292714990385669</v>
      </c>
      <c r="I342" s="2">
        <f t="shared" si="59"/>
        <v>335</v>
      </c>
      <c r="J342" s="3" t="str">
        <f t="shared" si="60"/>
        <v>Wrong Year</v>
      </c>
      <c r="K342" s="2">
        <f t="shared" si="61"/>
        <v>167.5</v>
      </c>
      <c r="L342" s="2">
        <f t="shared" si="62"/>
        <v>15.5</v>
      </c>
      <c r="M342" s="4">
        <f t="shared" si="63"/>
        <v>311.73611111111109</v>
      </c>
      <c r="N342" s="4">
        <f t="shared" si="56"/>
        <v>1.8777541247737173</v>
      </c>
      <c r="O342" s="4">
        <f t="shared" si="64"/>
        <v>0.66570079702748208</v>
      </c>
      <c r="P342" s="4">
        <f t="shared" si="65"/>
        <v>0.99946301356297707</v>
      </c>
    </row>
    <row r="343" spans="1:16">
      <c r="A343" s="7" t="s">
        <v>345</v>
      </c>
      <c r="B343" s="1">
        <v>44532</v>
      </c>
      <c r="E343" s="2">
        <f t="shared" si="57"/>
        <v>336</v>
      </c>
      <c r="F343" s="4">
        <f t="shared" si="55"/>
        <v>0.98798392862202555</v>
      </c>
      <c r="G343" s="2">
        <f t="shared" si="58"/>
        <v>0</v>
      </c>
      <c r="I343" s="2">
        <f t="shared" si="59"/>
        <v>336</v>
      </c>
      <c r="J343" s="3" t="str">
        <f t="shared" si="60"/>
        <v>Wrong Year</v>
      </c>
      <c r="K343" s="2">
        <f t="shared" si="61"/>
        <v>168</v>
      </c>
      <c r="L343" s="2">
        <f t="shared" si="62"/>
        <v>15</v>
      </c>
      <c r="M343" s="4">
        <f t="shared" si="63"/>
        <v>313.60000000000002</v>
      </c>
      <c r="N343" s="4">
        <f t="shared" si="56"/>
        <v>1.747067796928947</v>
      </c>
      <c r="O343" s="4">
        <f t="shared" si="64"/>
        <v>0.68961954373567014</v>
      </c>
      <c r="P343" s="4">
        <f t="shared" si="65"/>
        <v>0.99953515238501278</v>
      </c>
    </row>
    <row r="344" spans="1:16">
      <c r="A344" s="7" t="s">
        <v>346</v>
      </c>
      <c r="B344" s="1">
        <v>44533</v>
      </c>
      <c r="E344" s="2">
        <f t="shared" si="57"/>
        <v>337</v>
      </c>
      <c r="F344" s="4">
        <f t="shared" si="55"/>
        <v>0.98964061500122757</v>
      </c>
      <c r="G344" s="2">
        <f t="shared" si="58"/>
        <v>0</v>
      </c>
      <c r="I344" s="2">
        <f t="shared" si="59"/>
        <v>337</v>
      </c>
      <c r="J344" s="3" t="str">
        <f t="shared" si="60"/>
        <v>Wrong Year</v>
      </c>
      <c r="K344" s="2">
        <f t="shared" si="61"/>
        <v>168.5</v>
      </c>
      <c r="L344" s="2">
        <f t="shared" si="62"/>
        <v>14.5</v>
      </c>
      <c r="M344" s="4">
        <f t="shared" si="63"/>
        <v>315.46944444444443</v>
      </c>
      <c r="N344" s="4">
        <f t="shared" si="56"/>
        <v>1.6215061253523653</v>
      </c>
      <c r="O344" s="4">
        <f t="shared" si="64"/>
        <v>0.71287655630579638</v>
      </c>
      <c r="P344" s="4">
        <f t="shared" si="65"/>
        <v>0.99959956416085072</v>
      </c>
    </row>
    <row r="345" spans="1:16">
      <c r="A345" s="7" t="s">
        <v>347</v>
      </c>
      <c r="B345" s="1">
        <v>44534</v>
      </c>
      <c r="C345" s="2">
        <v>50</v>
      </c>
      <c r="E345" s="2">
        <f t="shared" si="57"/>
        <v>338</v>
      </c>
      <c r="F345" s="4">
        <f t="shared" si="55"/>
        <v>0.99111632091939994</v>
      </c>
      <c r="G345" s="2">
        <f t="shared" si="58"/>
        <v>49.555816045969998</v>
      </c>
      <c r="I345" s="2">
        <f t="shared" si="59"/>
        <v>338</v>
      </c>
      <c r="J345" s="3" t="str">
        <f t="shared" si="60"/>
        <v>Wrong Year</v>
      </c>
      <c r="K345" s="2">
        <f t="shared" si="61"/>
        <v>169</v>
      </c>
      <c r="L345" s="2">
        <f t="shared" si="62"/>
        <v>14</v>
      </c>
      <c r="M345" s="4">
        <f t="shared" si="63"/>
        <v>317.34444444444443</v>
      </c>
      <c r="N345" s="4">
        <f t="shared" si="56"/>
        <v>1.5010344755229104</v>
      </c>
      <c r="O345" s="4">
        <f t="shared" si="64"/>
        <v>0.73544042373071417</v>
      </c>
      <c r="P345" s="4">
        <f t="shared" si="65"/>
        <v>0.9996568521877176</v>
      </c>
    </row>
    <row r="346" spans="1:16">
      <c r="A346" s="7" t="s">
        <v>348</v>
      </c>
      <c r="B346" s="1">
        <v>44535</v>
      </c>
      <c r="E346" s="2">
        <f t="shared" si="57"/>
        <v>339</v>
      </c>
      <c r="F346" s="4">
        <f t="shared" si="55"/>
        <v>0.99242510007794371</v>
      </c>
      <c r="G346" s="2">
        <f t="shared" si="58"/>
        <v>0</v>
      </c>
      <c r="I346" s="2">
        <f t="shared" si="59"/>
        <v>339</v>
      </c>
      <c r="J346" s="3" t="str">
        <f t="shared" si="60"/>
        <v>Wrong Year</v>
      </c>
      <c r="K346" s="2">
        <f t="shared" si="61"/>
        <v>169.5</v>
      </c>
      <c r="L346" s="2">
        <f t="shared" si="62"/>
        <v>13.5</v>
      </c>
      <c r="M346" s="4">
        <f t="shared" si="63"/>
        <v>319.22500000000002</v>
      </c>
      <c r="N346" s="4">
        <f t="shared" si="56"/>
        <v>1.3856172435602288</v>
      </c>
      <c r="O346" s="4">
        <f t="shared" si="64"/>
        <v>0.75728009210562308</v>
      </c>
      <c r="P346" s="4">
        <f t="shared" si="65"/>
        <v>0.99970759140646248</v>
      </c>
    </row>
    <row r="347" spans="1:16">
      <c r="A347" s="7" t="s">
        <v>349</v>
      </c>
      <c r="B347" s="1">
        <v>44536</v>
      </c>
      <c r="E347" s="2">
        <f t="shared" si="57"/>
        <v>340</v>
      </c>
      <c r="F347" s="4">
        <f t="shared" si="55"/>
        <v>0.99358044473480256</v>
      </c>
      <c r="G347" s="2">
        <f t="shared" si="58"/>
        <v>0</v>
      </c>
      <c r="I347" s="2">
        <f t="shared" si="59"/>
        <v>340</v>
      </c>
      <c r="J347" s="3" t="str">
        <f t="shared" si="60"/>
        <v>Wrong Year</v>
      </c>
      <c r="K347" s="2">
        <f t="shared" si="61"/>
        <v>170</v>
      </c>
      <c r="L347" s="2">
        <f t="shared" si="62"/>
        <v>13</v>
      </c>
      <c r="M347" s="4">
        <f t="shared" si="63"/>
        <v>321.11111111111109</v>
      </c>
      <c r="N347" s="4">
        <f t="shared" si="56"/>
        <v>1.2752177929454169</v>
      </c>
      <c r="O347" s="4">
        <f t="shared" si="64"/>
        <v>0.77836491192415969</v>
      </c>
      <c r="P347" s="4">
        <f t="shared" si="65"/>
        <v>0.99975232878244114</v>
      </c>
    </row>
    <row r="348" spans="1:16">
      <c r="A348" s="7" t="s">
        <v>350</v>
      </c>
      <c r="B348" s="1">
        <v>44537</v>
      </c>
      <c r="E348" s="2">
        <f t="shared" si="57"/>
        <v>341</v>
      </c>
      <c r="F348" s="4">
        <f t="shared" si="55"/>
        <v>0.99459526975315282</v>
      </c>
      <c r="G348" s="2">
        <f t="shared" si="58"/>
        <v>0</v>
      </c>
      <c r="I348" s="2">
        <f t="shared" si="59"/>
        <v>341</v>
      </c>
      <c r="J348" s="3" t="str">
        <f t="shared" si="60"/>
        <v>Wrong Year</v>
      </c>
      <c r="K348" s="2">
        <f t="shared" si="61"/>
        <v>170.5</v>
      </c>
      <c r="L348" s="2">
        <f t="shared" si="62"/>
        <v>12.5</v>
      </c>
      <c r="M348" s="4">
        <f t="shared" si="63"/>
        <v>323.00277777777779</v>
      </c>
      <c r="N348" s="4">
        <f t="shared" si="56"/>
        <v>1.1697983845717193</v>
      </c>
      <c r="O348" s="4">
        <f t="shared" si="64"/>
        <v>0.79866468592438</v>
      </c>
      <c r="P348" s="4">
        <f t="shared" si="65"/>
        <v>0.99979158369701615</v>
      </c>
    </row>
    <row r="349" spans="1:16">
      <c r="A349" s="7" t="s">
        <v>351</v>
      </c>
      <c r="B349" s="1">
        <v>44538</v>
      </c>
      <c r="E349" s="2">
        <f t="shared" si="57"/>
        <v>342</v>
      </c>
      <c r="F349" s="4">
        <f t="shared" si="55"/>
        <v>0.99548190023995498</v>
      </c>
      <c r="G349" s="2">
        <f t="shared" si="58"/>
        <v>0</v>
      </c>
      <c r="I349" s="2">
        <f t="shared" si="59"/>
        <v>342</v>
      </c>
      <c r="J349" s="3" t="str">
        <f t="shared" si="60"/>
        <v>Wrong Year</v>
      </c>
      <c r="K349" s="2">
        <f t="shared" si="61"/>
        <v>171</v>
      </c>
      <c r="L349" s="2">
        <f t="shared" si="62"/>
        <v>12</v>
      </c>
      <c r="M349" s="4">
        <f t="shared" si="63"/>
        <v>324.89999999999998</v>
      </c>
      <c r="N349" s="4">
        <f t="shared" si="56"/>
        <v>1.0693200991332299</v>
      </c>
      <c r="O349" s="4">
        <f t="shared" si="64"/>
        <v>0.81814971742502329</v>
      </c>
      <c r="P349" s="4">
        <f t="shared" si="65"/>
        <v>0.99982584834999344</v>
      </c>
    </row>
    <row r="350" spans="1:16">
      <c r="A350" s="7" t="s">
        <v>352</v>
      </c>
      <c r="B350" s="1">
        <v>44539</v>
      </c>
      <c r="E350" s="2">
        <f t="shared" si="57"/>
        <v>343</v>
      </c>
      <c r="F350" s="4">
        <f t="shared" si="55"/>
        <v>0.99625206248620812</v>
      </c>
      <c r="G350" s="2">
        <f t="shared" si="58"/>
        <v>0</v>
      </c>
      <c r="I350" s="2">
        <f t="shared" si="59"/>
        <v>343</v>
      </c>
      <c r="J350" s="3" t="str">
        <f t="shared" si="60"/>
        <v>Wrong Year</v>
      </c>
      <c r="K350" s="2">
        <f t="shared" si="61"/>
        <v>171.5</v>
      </c>
      <c r="L350" s="2">
        <f t="shared" si="62"/>
        <v>11.5</v>
      </c>
      <c r="M350" s="4">
        <f t="shared" si="63"/>
        <v>326.80277777777781</v>
      </c>
      <c r="N350" s="4">
        <f t="shared" si="56"/>
        <v>0.97374275066575089</v>
      </c>
      <c r="O350" s="4">
        <f t="shared" si="64"/>
        <v>0.8367908590897698</v>
      </c>
      <c r="P350" s="4">
        <f t="shared" si="65"/>
        <v>0.99985558817338371</v>
      </c>
    </row>
    <row r="351" spans="1:16">
      <c r="A351" s="7" t="s">
        <v>353</v>
      </c>
      <c r="B351" s="1">
        <v>44540</v>
      </c>
      <c r="E351" s="2">
        <f t="shared" si="57"/>
        <v>344</v>
      </c>
      <c r="F351" s="4">
        <f t="shared" si="55"/>
        <v>0.99691687793435746</v>
      </c>
      <c r="G351" s="2">
        <f t="shared" si="58"/>
        <v>0</v>
      </c>
      <c r="I351" s="2">
        <f t="shared" si="59"/>
        <v>344</v>
      </c>
      <c r="J351" s="3" t="str">
        <f t="shared" si="60"/>
        <v>Wrong Year</v>
      </c>
      <c r="K351" s="2">
        <f t="shared" si="61"/>
        <v>172</v>
      </c>
      <c r="L351" s="2">
        <f t="shared" si="62"/>
        <v>11</v>
      </c>
      <c r="M351" s="4">
        <f t="shared" si="63"/>
        <v>328.71111111111111</v>
      </c>
      <c r="N351" s="4">
        <f t="shared" si="56"/>
        <v>0.88302478981207033</v>
      </c>
      <c r="O351" s="4">
        <f t="shared" si="64"/>
        <v>0.85455956205453631</v>
      </c>
      <c r="P351" s="4">
        <f t="shared" si="65"/>
        <v>0.99988124225694597</v>
      </c>
    </row>
    <row r="352" spans="1:16">
      <c r="A352" s="7" t="s">
        <v>354</v>
      </c>
      <c r="B352" s="1">
        <v>44541</v>
      </c>
      <c r="E352" s="2">
        <f t="shared" si="57"/>
        <v>345</v>
      </c>
      <c r="F352" s="4">
        <f t="shared" si="55"/>
        <v>0.997486859913705</v>
      </c>
      <c r="G352" s="2">
        <f t="shared" si="58"/>
        <v>0</v>
      </c>
      <c r="I352" s="2">
        <f t="shared" si="59"/>
        <v>345</v>
      </c>
      <c r="J352" s="3" t="str">
        <f t="shared" si="60"/>
        <v>Wrong Year</v>
      </c>
      <c r="K352" s="2">
        <f t="shared" si="61"/>
        <v>172.5</v>
      </c>
      <c r="L352" s="2">
        <f t="shared" si="62"/>
        <v>10.5</v>
      </c>
      <c r="M352" s="4">
        <f t="shared" si="63"/>
        <v>330.625</v>
      </c>
      <c r="N352" s="4">
        <f t="shared" si="56"/>
        <v>0.79712319507990415</v>
      </c>
      <c r="O352" s="4">
        <f t="shared" si="64"/>
        <v>0.87142792535026148</v>
      </c>
      <c r="P352" s="4">
        <f t="shared" si="65"/>
        <v>0.99990322378605356</v>
      </c>
    </row>
    <row r="353" spans="1:16">
      <c r="A353" s="7" t="s">
        <v>355</v>
      </c>
      <c r="B353" s="1">
        <v>44542</v>
      </c>
      <c r="E353" s="2">
        <f t="shared" si="57"/>
        <v>346</v>
      </c>
      <c r="F353" s="4">
        <f t="shared" si="55"/>
        <v>0.99797191290140375</v>
      </c>
      <c r="G353" s="2">
        <f t="shared" si="58"/>
        <v>0</v>
      </c>
      <c r="I353" s="2">
        <f t="shared" si="59"/>
        <v>346</v>
      </c>
      <c r="J353" s="3" t="str">
        <f t="shared" si="60"/>
        <v>Wrong Year</v>
      </c>
      <c r="K353" s="2">
        <f t="shared" si="61"/>
        <v>173</v>
      </c>
      <c r="L353" s="2">
        <f t="shared" si="62"/>
        <v>10</v>
      </c>
      <c r="M353" s="4">
        <f t="shared" si="63"/>
        <v>332.54444444444442</v>
      </c>
      <c r="N353" s="4">
        <f t="shared" si="56"/>
        <v>0.71599334997472708</v>
      </c>
      <c r="O353" s="4">
        <f t="shared" si="64"/>
        <v>0.88736874555104006</v>
      </c>
      <c r="P353" s="4">
        <f t="shared" si="65"/>
        <v>0.99992192049251449</v>
      </c>
    </row>
    <row r="354" spans="1:16">
      <c r="A354" s="7" t="s">
        <v>356</v>
      </c>
      <c r="B354" s="1">
        <v>44543</v>
      </c>
      <c r="E354" s="2">
        <f t="shared" si="57"/>
        <v>347</v>
      </c>
      <c r="F354" s="4">
        <f t="shared" si="55"/>
        <v>0.9983813340844031</v>
      </c>
      <c r="G354" s="2">
        <f t="shared" si="58"/>
        <v>0</v>
      </c>
      <c r="I354" s="2">
        <f t="shared" si="59"/>
        <v>347</v>
      </c>
      <c r="J354" s="3" t="str">
        <f t="shared" si="60"/>
        <v>Wrong Year</v>
      </c>
      <c r="K354" s="2">
        <f t="shared" si="61"/>
        <v>173.5</v>
      </c>
      <c r="L354" s="2">
        <f t="shared" si="62"/>
        <v>9.5</v>
      </c>
      <c r="M354" s="4">
        <f t="shared" si="63"/>
        <v>334.46944444444443</v>
      </c>
      <c r="N354" s="4">
        <f t="shared" si="56"/>
        <v>0.63958890339463392</v>
      </c>
      <c r="O354" s="4">
        <f t="shared" si="64"/>
        <v>0.90235556657492721</v>
      </c>
      <c r="P354" s="4">
        <f t="shared" si="65"/>
        <v>0.99993769511908104</v>
      </c>
    </row>
    <row r="355" spans="1:16">
      <c r="A355" s="7" t="s">
        <v>357</v>
      </c>
      <c r="B355" s="1">
        <v>44544</v>
      </c>
      <c r="E355" s="2">
        <f t="shared" si="57"/>
        <v>348</v>
      </c>
      <c r="F355" s="4">
        <f t="shared" si="55"/>
        <v>0.99872381701655777</v>
      </c>
      <c r="G355" s="2">
        <f t="shared" si="58"/>
        <v>0</v>
      </c>
      <c r="I355" s="2">
        <f t="shared" si="59"/>
        <v>348</v>
      </c>
      <c r="J355" s="3" t="str">
        <f t="shared" si="60"/>
        <v>Wrong Year</v>
      </c>
      <c r="K355" s="2">
        <f t="shared" si="61"/>
        <v>174</v>
      </c>
      <c r="L355" s="2">
        <f t="shared" si="62"/>
        <v>9</v>
      </c>
      <c r="M355" s="4">
        <f t="shared" si="63"/>
        <v>336.4</v>
      </c>
      <c r="N355" s="4">
        <f t="shared" si="56"/>
        <v>0.56786161003217372</v>
      </c>
      <c r="O355" s="4">
        <f t="shared" si="64"/>
        <v>0.91636272956223941</v>
      </c>
      <c r="P355" s="4">
        <f t="shared" si="65"/>
        <v>0.99995088589850523</v>
      </c>
    </row>
    <row r="356" spans="1:16">
      <c r="A356" s="7" t="s">
        <v>358</v>
      </c>
      <c r="B356" s="1">
        <v>44545</v>
      </c>
      <c r="E356" s="2">
        <f t="shared" si="57"/>
        <v>349</v>
      </c>
      <c r="F356" s="4">
        <f t="shared" si="55"/>
        <v>0.99900745718476192</v>
      </c>
      <c r="G356" s="2">
        <f t="shared" si="58"/>
        <v>0</v>
      </c>
      <c r="I356" s="2">
        <f t="shared" si="59"/>
        <v>349</v>
      </c>
      <c r="J356" s="3" t="str">
        <f t="shared" si="60"/>
        <v>Wrong Year</v>
      </c>
      <c r="K356" s="2">
        <f t="shared" si="61"/>
        <v>174.5</v>
      </c>
      <c r="L356" s="2">
        <f t="shared" si="62"/>
        <v>8.5</v>
      </c>
      <c r="M356" s="4">
        <f t="shared" si="63"/>
        <v>338.33611111111111</v>
      </c>
      <c r="N356" s="4">
        <f t="shared" si="56"/>
        <v>0.50076114668470262</v>
      </c>
      <c r="O356" s="4">
        <f t="shared" si="64"/>
        <v>0.92936542275376288</v>
      </c>
      <c r="P356" s="4">
        <f t="shared" si="65"/>
        <v>0.99996180704813731</v>
      </c>
    </row>
    <row r="357" spans="1:16">
      <c r="A357" s="7" t="s">
        <v>359</v>
      </c>
      <c r="B357" s="1">
        <v>44546</v>
      </c>
      <c r="E357" s="2">
        <f t="shared" si="57"/>
        <v>350</v>
      </c>
      <c r="F357" s="4">
        <f t="shared" si="55"/>
        <v>0.99923975931834985</v>
      </c>
      <c r="G357" s="2">
        <f t="shared" si="58"/>
        <v>0</v>
      </c>
      <c r="I357" s="2">
        <f t="shared" si="59"/>
        <v>350</v>
      </c>
      <c r="J357" s="3" t="str">
        <f t="shared" si="60"/>
        <v>Wrong Year</v>
      </c>
      <c r="K357" s="2">
        <f t="shared" si="61"/>
        <v>175</v>
      </c>
      <c r="L357" s="2">
        <f t="shared" si="62"/>
        <v>8</v>
      </c>
      <c r="M357" s="4">
        <f t="shared" si="63"/>
        <v>340.27777777777777</v>
      </c>
      <c r="N357" s="4">
        <f t="shared" si="56"/>
        <v>0.43823489925207809</v>
      </c>
      <c r="O357" s="4">
        <f t="shared" si="64"/>
        <v>0.94133973128888748</v>
      </c>
      <c r="P357" s="4">
        <f t="shared" si="65"/>
        <v>0.99997074928122809</v>
      </c>
    </row>
    <row r="358" spans="1:16">
      <c r="A358" s="7" t="s">
        <v>360</v>
      </c>
      <c r="B358" s="1">
        <v>44547</v>
      </c>
      <c r="E358" s="2">
        <f t="shared" si="57"/>
        <v>351</v>
      </c>
      <c r="F358" s="4">
        <f t="shared" si="55"/>
        <v>0.9994276462972117</v>
      </c>
      <c r="G358" s="2">
        <f t="shared" si="58"/>
        <v>0</v>
      </c>
      <c r="I358" s="2">
        <f t="shared" si="59"/>
        <v>351</v>
      </c>
      <c r="J358" s="3" t="str">
        <f t="shared" si="60"/>
        <v>Wrong Year</v>
      </c>
      <c r="K358" s="2">
        <f t="shared" si="61"/>
        <v>175.5</v>
      </c>
      <c r="L358" s="2">
        <f t="shared" si="62"/>
        <v>7.5</v>
      </c>
      <c r="M358" s="4">
        <f t="shared" si="63"/>
        <v>342.22500000000002</v>
      </c>
      <c r="N358" s="4">
        <f t="shared" si="56"/>
        <v>0.38022771368325331</v>
      </c>
      <c r="O358" s="4">
        <f t="shared" si="64"/>
        <v>0.95226268684139537</v>
      </c>
      <c r="P358" s="4">
        <f t="shared" si="65"/>
        <v>0.99997798033629426</v>
      </c>
    </row>
    <row r="359" spans="1:16">
      <c r="A359" s="7" t="s">
        <v>361</v>
      </c>
      <c r="B359" s="1">
        <v>44548</v>
      </c>
      <c r="E359" s="2">
        <f t="shared" si="57"/>
        <v>352</v>
      </c>
      <c r="F359" s="4">
        <f t="shared" si="55"/>
        <v>0.99957746953607474</v>
      </c>
      <c r="G359" s="2">
        <f t="shared" si="58"/>
        <v>0</v>
      </c>
      <c r="I359" s="2">
        <f t="shared" si="59"/>
        <v>352</v>
      </c>
      <c r="J359" s="3" t="str">
        <f t="shared" si="60"/>
        <v>Wrong Year</v>
      </c>
      <c r="K359" s="2">
        <f t="shared" si="61"/>
        <v>176</v>
      </c>
      <c r="L359" s="2">
        <f t="shared" si="62"/>
        <v>7</v>
      </c>
      <c r="M359" s="4">
        <f t="shared" si="63"/>
        <v>344.17777777777781</v>
      </c>
      <c r="N359" s="4">
        <f t="shared" si="56"/>
        <v>0.32668160204834323</v>
      </c>
      <c r="O359" s="4">
        <f t="shared" si="64"/>
        <v>0.96211231700840971</v>
      </c>
      <c r="P359" s="4">
        <f t="shared" si="65"/>
        <v>0.999983745526141</v>
      </c>
    </row>
    <row r="360" spans="1:16">
      <c r="A360" s="7" t="s">
        <v>362</v>
      </c>
      <c r="B360" s="1">
        <v>44549</v>
      </c>
      <c r="E360" s="2">
        <f t="shared" si="57"/>
        <v>353</v>
      </c>
      <c r="F360" s="4">
        <f t="shared" si="55"/>
        <v>0.99969502074542571</v>
      </c>
      <c r="G360" s="2">
        <f t="shared" si="58"/>
        <v>0</v>
      </c>
      <c r="I360" s="2">
        <f t="shared" si="59"/>
        <v>353</v>
      </c>
      <c r="J360" s="3" t="str">
        <f t="shared" si="60"/>
        <v>Wrong Year</v>
      </c>
      <c r="K360" s="2">
        <f t="shared" si="61"/>
        <v>176.5</v>
      </c>
      <c r="L360" s="2">
        <f t="shared" si="62"/>
        <v>6.5</v>
      </c>
      <c r="M360" s="4">
        <f t="shared" si="63"/>
        <v>346.13611111111112</v>
      </c>
      <c r="N360" s="4">
        <f t="shared" si="56"/>
        <v>0.27753539199346816</v>
      </c>
      <c r="O360" s="4">
        <f t="shared" si="64"/>
        <v>0.97086769436585918</v>
      </c>
      <c r="P360" s="4">
        <f t="shared" si="65"/>
        <v>0.99998826830842436</v>
      </c>
    </row>
    <row r="361" spans="1:16">
      <c r="A361" s="7" t="s">
        <v>363</v>
      </c>
      <c r="B361" s="1">
        <v>44550</v>
      </c>
      <c r="E361" s="2">
        <f t="shared" si="57"/>
        <v>354</v>
      </c>
      <c r="F361" s="4">
        <f t="shared" si="55"/>
        <v>0.99978554499407224</v>
      </c>
      <c r="G361" s="2">
        <f t="shared" si="58"/>
        <v>0</v>
      </c>
      <c r="I361" s="2">
        <f t="shared" si="59"/>
        <v>354</v>
      </c>
      <c r="J361" s="3" t="str">
        <f t="shared" si="60"/>
        <v>Wrong Year</v>
      </c>
      <c r="K361" s="2">
        <f t="shared" si="61"/>
        <v>177</v>
      </c>
      <c r="L361" s="2">
        <f t="shared" si="62"/>
        <v>6</v>
      </c>
      <c r="M361" s="4">
        <f t="shared" si="63"/>
        <v>348.1</v>
      </c>
      <c r="N361" s="4">
        <f t="shared" si="56"/>
        <v>0.23272430366107502</v>
      </c>
      <c r="O361" s="4">
        <f t="shared" si="64"/>
        <v>0.97850898510177842</v>
      </c>
      <c r="P361" s="4">
        <f t="shared" si="65"/>
        <v>0.99999175087999759</v>
      </c>
    </row>
    <row r="362" spans="1:16">
      <c r="A362" s="7" t="s">
        <v>364</v>
      </c>
      <c r="B362" s="1">
        <v>44551</v>
      </c>
      <c r="E362" s="2">
        <f t="shared" si="57"/>
        <v>355</v>
      </c>
      <c r="F362" s="4">
        <f t="shared" si="55"/>
        <v>0.99985375502441709</v>
      </c>
      <c r="G362" s="2">
        <f t="shared" si="58"/>
        <v>0</v>
      </c>
      <c r="I362" s="2">
        <f t="shared" si="59"/>
        <v>355</v>
      </c>
      <c r="J362" s="3" t="str">
        <f t="shared" si="60"/>
        <v>Wrong Year</v>
      </c>
      <c r="K362" s="2">
        <f t="shared" si="61"/>
        <v>177.5</v>
      </c>
      <c r="L362" s="2">
        <f t="shared" si="62"/>
        <v>5.5</v>
      </c>
      <c r="M362" s="4">
        <f t="shared" si="63"/>
        <v>350.06944444444446</v>
      </c>
      <c r="N362" s="4">
        <f t="shared" si="56"/>
        <v>0.19217943204383481</v>
      </c>
      <c r="O362" s="4">
        <f t="shared" si="64"/>
        <v>0.98501749713680331</v>
      </c>
      <c r="P362" s="4">
        <f t="shared" si="65"/>
        <v>0.99999437479772835</v>
      </c>
    </row>
    <row r="363" spans="1:16">
      <c r="A363" s="7" t="s">
        <v>365</v>
      </c>
      <c r="B363" s="1">
        <v>44552</v>
      </c>
      <c r="E363" s="2">
        <f t="shared" si="57"/>
        <v>356</v>
      </c>
      <c r="F363" s="4">
        <f t="shared" si="55"/>
        <v>0.99990384680069933</v>
      </c>
      <c r="G363" s="2">
        <f t="shared" si="58"/>
        <v>0</v>
      </c>
      <c r="I363" s="2">
        <f t="shared" si="59"/>
        <v>356</v>
      </c>
      <c r="J363" s="3" t="str">
        <f t="shared" si="60"/>
        <v>Wrong Year</v>
      </c>
      <c r="K363" s="2">
        <f t="shared" si="61"/>
        <v>178</v>
      </c>
      <c r="L363" s="2">
        <f t="shared" si="62"/>
        <v>5</v>
      </c>
      <c r="M363" s="4">
        <f t="shared" si="63"/>
        <v>352.04444444444442</v>
      </c>
      <c r="N363" s="4">
        <f t="shared" si="56"/>
        <v>0.15582710353419424</v>
      </c>
      <c r="O363" s="4">
        <f t="shared" si="64"/>
        <v>0.99037572763938519</v>
      </c>
      <c r="P363" s="4">
        <f t="shared" si="65"/>
        <v>0.99999630162905762</v>
      </c>
    </row>
    <row r="364" spans="1:16">
      <c r="A364" s="7" t="s">
        <v>366</v>
      </c>
      <c r="B364" s="1">
        <v>44553</v>
      </c>
      <c r="E364" s="2">
        <f t="shared" si="57"/>
        <v>357</v>
      </c>
      <c r="F364" s="4">
        <f t="shared" si="55"/>
        <v>0.99993951630314748</v>
      </c>
      <c r="G364" s="2">
        <f t="shared" si="58"/>
        <v>0</v>
      </c>
      <c r="I364" s="2">
        <f t="shared" si="59"/>
        <v>357</v>
      </c>
      <c r="J364" s="3" t="str">
        <f t="shared" si="60"/>
        <v>Wrong Year</v>
      </c>
      <c r="K364" s="2">
        <f t="shared" si="61"/>
        <v>178.5</v>
      </c>
      <c r="L364" s="2">
        <f t="shared" si="62"/>
        <v>4.5</v>
      </c>
      <c r="M364" s="4">
        <f t="shared" si="63"/>
        <v>354.02499999999998</v>
      </c>
      <c r="N364" s="4">
        <f t="shared" si="56"/>
        <v>0.12358806112193818</v>
      </c>
      <c r="O364" s="4">
        <f t="shared" si="64"/>
        <v>0.9945674098415126</v>
      </c>
      <c r="P364" s="4">
        <f t="shared" si="65"/>
        <v>0.99999767363631886</v>
      </c>
    </row>
    <row r="365" spans="1:16">
      <c r="A365" s="7" t="s">
        <v>367</v>
      </c>
      <c r="B365" s="1">
        <v>44554</v>
      </c>
      <c r="E365" s="2">
        <f t="shared" si="57"/>
        <v>358</v>
      </c>
      <c r="F365" s="4">
        <f t="shared" si="55"/>
        <v>0.99996397761986078</v>
      </c>
      <c r="G365" s="2">
        <f t="shared" si="58"/>
        <v>0</v>
      </c>
      <c r="I365" s="2">
        <f t="shared" si="59"/>
        <v>358</v>
      </c>
      <c r="J365" s="3" t="str">
        <f t="shared" si="60"/>
        <v>Wrong Year</v>
      </c>
      <c r="K365" s="2">
        <f t="shared" si="61"/>
        <v>179</v>
      </c>
      <c r="L365" s="2">
        <f t="shared" si="62"/>
        <v>4</v>
      </c>
      <c r="M365" s="4">
        <f t="shared" si="63"/>
        <v>356.01111111111112</v>
      </c>
      <c r="N365" s="4">
        <f t="shared" si="56"/>
        <v>9.5376409599979228E-2</v>
      </c>
      <c r="O365" s="4">
        <f t="shared" si="64"/>
        <v>0.99757755905912637</v>
      </c>
      <c r="P365" s="4">
        <f t="shared" si="65"/>
        <v>0.99999861449984595</v>
      </c>
    </row>
    <row r="366" spans="1:16">
      <c r="A366" s="7" t="s">
        <v>368</v>
      </c>
      <c r="B366" s="1">
        <v>44555</v>
      </c>
      <c r="E366" s="2">
        <f t="shared" si="57"/>
        <v>359</v>
      </c>
      <c r="F366" s="4">
        <f t="shared" si="55"/>
        <v>0.99997998243604946</v>
      </c>
      <c r="G366" s="2">
        <f t="shared" si="58"/>
        <v>0</v>
      </c>
      <c r="I366" s="2">
        <f t="shared" si="59"/>
        <v>359</v>
      </c>
      <c r="J366" s="3" t="str">
        <f t="shared" si="60"/>
        <v>Wrong Year</v>
      </c>
      <c r="K366" s="2">
        <f t="shared" si="61"/>
        <v>179.5</v>
      </c>
      <c r="L366" s="2">
        <f t="shared" si="62"/>
        <v>3.5</v>
      </c>
      <c r="M366" s="4">
        <f t="shared" si="63"/>
        <v>358.00277777777779</v>
      </c>
      <c r="N366" s="4">
        <f t="shared" si="56"/>
        <v>7.1098213170416341E-2</v>
      </c>
      <c r="O366" s="4">
        <f t="shared" si="64"/>
        <v>0.99939251781993599</v>
      </c>
      <c r="P366" s="4">
        <f t="shared" si="65"/>
        <v>0.99999923008628466</v>
      </c>
    </row>
    <row r="367" spans="1:16">
      <c r="A367" s="7" t="s">
        <v>369</v>
      </c>
      <c r="B367" s="1">
        <v>44556</v>
      </c>
      <c r="E367" s="2">
        <f t="shared" si="57"/>
        <v>360</v>
      </c>
      <c r="F367" s="4">
        <f t="shared" si="55"/>
        <v>0.99998984108243572</v>
      </c>
      <c r="G367" s="2">
        <f t="shared" si="58"/>
        <v>0</v>
      </c>
      <c r="I367" s="2">
        <f t="shared" si="59"/>
        <v>360</v>
      </c>
      <c r="J367" s="3" t="str">
        <f t="shared" si="60"/>
        <v>Wrong Year</v>
      </c>
      <c r="K367" s="2">
        <f t="shared" si="61"/>
        <v>180</v>
      </c>
      <c r="L367" s="2">
        <f t="shared" si="62"/>
        <v>3</v>
      </c>
      <c r="M367" s="4">
        <f t="shared" si="63"/>
        <v>360</v>
      </c>
      <c r="N367" s="4">
        <f t="shared" si="56"/>
        <v>5.0649568411211779E-2</v>
      </c>
      <c r="O367" s="4">
        <f t="shared" si="64"/>
        <v>1</v>
      </c>
      <c r="P367" s="4">
        <f t="shared" si="65"/>
        <v>0.99999960927049303</v>
      </c>
    </row>
    <row r="368" spans="1:16">
      <c r="A368" s="7" t="s">
        <v>370</v>
      </c>
      <c r="B368" s="1">
        <v>44557</v>
      </c>
      <c r="E368" s="2">
        <f t="shared" si="57"/>
        <v>361</v>
      </c>
      <c r="F368" s="4">
        <f t="shared" si="55"/>
        <v>0.99999544539058649</v>
      </c>
      <c r="G368" s="2">
        <f t="shared" si="58"/>
        <v>0</v>
      </c>
      <c r="I368" s="2">
        <f t="shared" si="59"/>
        <v>361</v>
      </c>
      <c r="J368" s="3" t="str">
        <f t="shared" si="60"/>
        <v>Wrong Year</v>
      </c>
      <c r="K368" s="2">
        <f t="shared" si="61"/>
        <v>180.5</v>
      </c>
      <c r="L368" s="2">
        <f t="shared" si="62"/>
        <v>2.5</v>
      </c>
      <c r="M368" s="4">
        <f t="shared" si="63"/>
        <v>362.00277777777779</v>
      </c>
      <c r="N368" s="4">
        <f t="shared" si="56"/>
        <v>3.3913843189624072E-2</v>
      </c>
      <c r="O368" s="4">
        <f t="shared" si="64"/>
        <v>0.99938913386924422</v>
      </c>
      <c r="P368" s="4">
        <f t="shared" si="65"/>
        <v>0.9999998248223313</v>
      </c>
    </row>
    <row r="369" spans="1:16">
      <c r="A369" s="7" t="s">
        <v>371</v>
      </c>
      <c r="B369" s="1">
        <v>44558</v>
      </c>
      <c r="E369" s="2">
        <f t="shared" si="57"/>
        <v>362</v>
      </c>
      <c r="F369" s="4">
        <f t="shared" si="55"/>
        <v>0.99999829373027638</v>
      </c>
      <c r="G369" s="2">
        <f t="shared" si="58"/>
        <v>0</v>
      </c>
      <c r="I369" s="2">
        <f t="shared" si="59"/>
        <v>362</v>
      </c>
      <c r="J369" s="3" t="str">
        <f t="shared" si="60"/>
        <v>Wrong Year</v>
      </c>
      <c r="K369" s="2">
        <f t="shared" si="61"/>
        <v>181</v>
      </c>
      <c r="L369" s="2">
        <f t="shared" si="62"/>
        <v>2</v>
      </c>
      <c r="M369" s="4">
        <f t="shared" si="63"/>
        <v>364.01111111111112</v>
      </c>
      <c r="N369" s="4">
        <f t="shared" si="56"/>
        <v>2.0757496775605941E-2</v>
      </c>
      <c r="O369" s="4">
        <f t="shared" si="64"/>
        <v>0.99755050394504241</v>
      </c>
      <c r="P369" s="4">
        <f t="shared" si="65"/>
        <v>0.99999993437418755</v>
      </c>
    </row>
    <row r="370" spans="1:16">
      <c r="A370" s="7" t="s">
        <v>372</v>
      </c>
      <c r="B370" s="1">
        <v>44559</v>
      </c>
      <c r="E370" s="2">
        <f t="shared" si="57"/>
        <v>363</v>
      </c>
      <c r="F370" s="4">
        <f t="shared" si="55"/>
        <v>0.99999951880899096</v>
      </c>
      <c r="G370" s="2">
        <f t="shared" si="58"/>
        <v>0</v>
      </c>
      <c r="I370" s="2">
        <f t="shared" si="59"/>
        <v>363</v>
      </c>
      <c r="J370" s="3" t="str">
        <f t="shared" si="60"/>
        <v>Wrong Year</v>
      </c>
      <c r="K370" s="2">
        <f t="shared" si="61"/>
        <v>181.5</v>
      </c>
      <c r="L370" s="2">
        <f t="shared" si="62"/>
        <v>1.5</v>
      </c>
      <c r="M370" s="4">
        <f t="shared" si="63"/>
        <v>366.02499999999998</v>
      </c>
      <c r="N370" s="4">
        <f t="shared" si="56"/>
        <v>1.1023252577771496E-2</v>
      </c>
      <c r="O370" s="4">
        <f t="shared" si="64"/>
        <v>0.99447619155210354</v>
      </c>
      <c r="P370" s="4">
        <f t="shared" si="65"/>
        <v>0.99999998149264924</v>
      </c>
    </row>
    <row r="371" spans="1:16">
      <c r="A371" s="7" t="s">
        <v>373</v>
      </c>
      <c r="B371" s="1">
        <v>44560</v>
      </c>
      <c r="E371" s="2">
        <f t="shared" si="57"/>
        <v>364</v>
      </c>
      <c r="F371" s="4">
        <f t="shared" si="55"/>
        <v>0.99999991918052067</v>
      </c>
      <c r="G371" s="2">
        <f t="shared" si="58"/>
        <v>0</v>
      </c>
      <c r="I371" s="2">
        <f t="shared" si="59"/>
        <v>364</v>
      </c>
      <c r="J371" s="3" t="str">
        <f t="shared" si="60"/>
        <v>Wrong Year</v>
      </c>
      <c r="K371" s="2">
        <f t="shared" si="61"/>
        <v>182</v>
      </c>
      <c r="L371" s="2">
        <f t="shared" si="62"/>
        <v>1</v>
      </c>
      <c r="M371" s="4">
        <f t="shared" si="63"/>
        <v>368.04444444444442</v>
      </c>
      <c r="N371" s="4">
        <f t="shared" si="56"/>
        <v>4.5176126276553086E-3</v>
      </c>
      <c r="O371" s="4">
        <f t="shared" si="64"/>
        <v>0.99015981398619712</v>
      </c>
      <c r="P371" s="4">
        <f t="shared" si="65"/>
        <v>0.99999999689155838</v>
      </c>
    </row>
    <row r="372" spans="1:16">
      <c r="A372" s="7" t="s">
        <v>374</v>
      </c>
      <c r="B372" s="1">
        <v>44561</v>
      </c>
      <c r="E372" s="2">
        <f>IF(AND(I372&gt;-1,I372&lt;367),I372,J372)</f>
        <v>365</v>
      </c>
      <c r="F372" s="4">
        <f t="shared" si="55"/>
        <v>0.99999999617189284</v>
      </c>
      <c r="G372" s="2">
        <f>IF(OR(E372="pending",E372="Wrong Year"),E372,C372*F372)</f>
        <v>0</v>
      </c>
      <c r="I372" s="2">
        <f>B372-I$3</f>
        <v>365</v>
      </c>
      <c r="J372" s="3" t="str">
        <f t="shared" si="60"/>
        <v>Wrong Year</v>
      </c>
      <c r="K372" s="2">
        <f>IF(OR(E372="pending",E372="Wrong Year"),E372,E372/2)</f>
        <v>182.5</v>
      </c>
      <c r="L372" s="2">
        <f>IF(OR(E372="pending",E372="Wrong Year"),E372,(183-(E372/2)))</f>
        <v>0.5</v>
      </c>
      <c r="M372" s="4">
        <f>IF(OR(E372="pending",E372="Wrong Year"),E372,(K372^G$2)/(90^(G$2-1)))</f>
        <v>370.06944444444446</v>
      </c>
      <c r="N372" s="4">
        <f t="shared" si="56"/>
        <v>9.8320255443975308E-4</v>
      </c>
      <c r="O372" s="4">
        <f>IF(OR(E372="pending",E372="Wrong Year"),E372,COS(M372*PI()/180))</f>
        <v>0.98459656217870095</v>
      </c>
      <c r="P372" s="4">
        <f>IF(OR(E372="pending",E372="Wrong Year"),E372,COS(N372*PI()/180))</f>
        <v>0.99999999985276511</v>
      </c>
    </row>
    <row r="373" spans="1:16">
      <c r="A373" s="7" t="s">
        <v>375</v>
      </c>
      <c r="B373" s="1">
        <v>44562</v>
      </c>
      <c r="C373" s="2">
        <v>50</v>
      </c>
      <c r="E373" s="2">
        <f>IF(AND(I373&gt;-1,I373&lt;367),I373,J373)</f>
        <v>366</v>
      </c>
      <c r="F373" s="4">
        <f t="shared" si="55"/>
        <v>1</v>
      </c>
      <c r="G373" s="2">
        <f>IF(OR(E373="pending",E373="Wrong Year"),E373,C373*F373)</f>
        <v>50</v>
      </c>
      <c r="I373" s="2">
        <f>B373-I$3</f>
        <v>366</v>
      </c>
      <c r="J373" s="3" t="str">
        <f t="shared" si="60"/>
        <v>Wrong Year</v>
      </c>
      <c r="K373" s="2">
        <f>IF(OR(E373="pending",E373="Wrong Year"),E373,E373/2)</f>
        <v>183</v>
      </c>
      <c r="L373" s="2">
        <f>IF(OR(E373="pending",E373="Wrong Year"),E373,(183-(E373/2)))</f>
        <v>0</v>
      </c>
      <c r="M373" s="4">
        <f>IF(OR(E373="pending",E373="Wrong Year"),E373,(K373^G$2)/(90^(G$2-1)))</f>
        <v>372.1</v>
      </c>
      <c r="N373" s="4">
        <f t="shared" si="56"/>
        <v>0</v>
      </c>
      <c r="O373" s="4">
        <f>IF(OR(E373="pending",E373="Wrong Year"),E373,COS(M373*PI()/180))</f>
        <v>0.97778323675860601</v>
      </c>
      <c r="P373" s="4">
        <f>IF(OR(E373="pending",E373="Wrong Year"),E373,COS(N373*PI()/180))</f>
        <v>1</v>
      </c>
    </row>
  </sheetData>
  <mergeCells count="3">
    <mergeCell ref="B6:C6"/>
    <mergeCell ref="E6:G6"/>
    <mergeCell ref="F1:G1"/>
  </mergeCells>
  <phoneticPr fontId="0" type="noConversion"/>
  <printOptions horizontalCentered="1" gridLines="1"/>
  <pageMargins left="0.25" right="0.2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LFSD</vt:lpstr>
      <vt:lpstr>Scratch Pad</vt:lpstr>
      <vt:lpstr>Graph</vt:lpstr>
      <vt:lpstr>LFSD!Print_Area</vt:lpstr>
      <vt:lpstr>'Scratch Pad'!Print_Area</vt:lpstr>
    </vt:vector>
  </TitlesOfParts>
  <Company>Paraglide.net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Calculator 2020</dc:title>
  <dc:subject>Longest Flights on Short Days</dc:subject>
  <dc:creator>Tom Truax</dc:creator>
  <cp:lastModifiedBy>Tom Truax</cp:lastModifiedBy>
  <dcterms:created xsi:type="dcterms:W3CDTF">2004-11-06T02:31:07Z</dcterms:created>
  <dcterms:modified xsi:type="dcterms:W3CDTF">2022-02-04T00:44:12Z</dcterms:modified>
</cp:coreProperties>
</file>